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笔试人员名单" sheetId="1" r:id="rId1"/>
  </sheets>
  <definedNames>
    <definedName name="_xlnm._FilterDatabase" localSheetId="0" hidden="1">笔试人员名单!$B$2:$D$344</definedName>
    <definedName name="_xlnm.Print_Titles" localSheetId="0">笔试人员名单!$2:$2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<sst xmlns="http://schemas.openxmlformats.org/spreadsheetml/2006/main" count="689" uniqueCount="350">
  <si>
    <t>琼海市中医院
2025年下半年公开（考核）招聘编外人员
笔试人员名单</t>
  </si>
  <si>
    <t>序号</t>
  </si>
  <si>
    <t>岗位名称</t>
  </si>
  <si>
    <t>姓名</t>
  </si>
  <si>
    <t>身份证号码</t>
  </si>
  <si>
    <t>临床药师</t>
  </si>
  <si>
    <t>460002********72019</t>
  </si>
  <si>
    <t>460006********02318</t>
  </si>
  <si>
    <t>469007********97210</t>
  </si>
  <si>
    <t>469007********76209</t>
  </si>
  <si>
    <t>460027********8794X</t>
  </si>
  <si>
    <t>460006********60672</t>
  </si>
  <si>
    <t>460005********70026</t>
  </si>
  <si>
    <t>460003********04610</t>
  </si>
  <si>
    <t>460034********04726</t>
  </si>
  <si>
    <t>康复技师</t>
  </si>
  <si>
    <t>370602********81026</t>
  </si>
  <si>
    <t>522224********54618</t>
  </si>
  <si>
    <t>460002********24419</t>
  </si>
  <si>
    <t>460002********32514</t>
  </si>
  <si>
    <t>460006********82929</t>
  </si>
  <si>
    <t>460006********67524</t>
  </si>
  <si>
    <t>460003********02645</t>
  </si>
  <si>
    <t>460002********6462X</t>
  </si>
  <si>
    <t>460102********20020</t>
  </si>
  <si>
    <t>460003********22625</t>
  </si>
  <si>
    <t>460002********01525</t>
  </si>
  <si>
    <t>450304********32518</t>
  </si>
  <si>
    <t>460200********62085</t>
  </si>
  <si>
    <t>460003********66826</t>
  </si>
  <si>
    <t>460006********14019</t>
  </si>
  <si>
    <t>460003********90016</t>
  </si>
  <si>
    <t>360734********66820</t>
  </si>
  <si>
    <t>460028********26029</t>
  </si>
  <si>
    <t>460002********34925</t>
  </si>
  <si>
    <t>460006********52348</t>
  </si>
  <si>
    <t>469002********51529</t>
  </si>
  <si>
    <t>460025********93027</t>
  </si>
  <si>
    <t>460022********75811</t>
  </si>
  <si>
    <t>460006********2482X</t>
  </si>
  <si>
    <t>460007********96811</t>
  </si>
  <si>
    <t>430923********12620</t>
  </si>
  <si>
    <t>460026********80920</t>
  </si>
  <si>
    <t>430406********61012</t>
  </si>
  <si>
    <t>360122********00932</t>
  </si>
  <si>
    <t>421181********68725</t>
  </si>
  <si>
    <t>140106********93019</t>
  </si>
  <si>
    <t>460007********64963</t>
  </si>
  <si>
    <t>530103********32914</t>
  </si>
  <si>
    <t>460027********22642</t>
  </si>
  <si>
    <t>孤独症治疗师</t>
  </si>
  <si>
    <t>460002********50027</t>
  </si>
  <si>
    <t>460006********50627</t>
  </si>
  <si>
    <t>460031********05267</t>
  </si>
  <si>
    <t>210402********10526</t>
  </si>
  <si>
    <t>460033********43225</t>
  </si>
  <si>
    <t>心理咨询师</t>
  </si>
  <si>
    <t>460006********32731</t>
  </si>
  <si>
    <t>232324********40619</t>
  </si>
  <si>
    <t>460003********31826</t>
  </si>
  <si>
    <t>护士</t>
  </si>
  <si>
    <t>460006********80412</t>
  </si>
  <si>
    <t>469028********75028</t>
  </si>
  <si>
    <t>460007********67621</t>
  </si>
  <si>
    <t>469002********64920</t>
  </si>
  <si>
    <t>460004********91827</t>
  </si>
  <si>
    <t>460200********11424</t>
  </si>
  <si>
    <t>460006********15620</t>
  </si>
  <si>
    <t>460002********04914</t>
  </si>
  <si>
    <t>469027********43220</t>
  </si>
  <si>
    <t>460028********80010</t>
  </si>
  <si>
    <t>460003********23456</t>
  </si>
  <si>
    <t>460002********83822</t>
  </si>
  <si>
    <t>460105********0751X</t>
  </si>
  <si>
    <t>460106********03466</t>
  </si>
  <si>
    <t>460003********1582X</t>
  </si>
  <si>
    <t>460033********83237</t>
  </si>
  <si>
    <t>460031********3562X</t>
  </si>
  <si>
    <t>469027********47772</t>
  </si>
  <si>
    <t>460200********04447</t>
  </si>
  <si>
    <t>460003********51428</t>
  </si>
  <si>
    <t>460006********60423</t>
  </si>
  <si>
    <t>460033********65085</t>
  </si>
  <si>
    <t>460007********14964</t>
  </si>
  <si>
    <t>469007********27227</t>
  </si>
  <si>
    <t>469021********54247</t>
  </si>
  <si>
    <t>460026********92424</t>
  </si>
  <si>
    <t>450921********13625</t>
  </si>
  <si>
    <t>469023********1132X</t>
  </si>
  <si>
    <t>469007********90426</t>
  </si>
  <si>
    <t>460007********07244</t>
  </si>
  <si>
    <t>420982********46066</t>
  </si>
  <si>
    <t>460027********03714</t>
  </si>
  <si>
    <t>460002********90015</t>
  </si>
  <si>
    <t>460003********02425</t>
  </si>
  <si>
    <t>460036********66818</t>
  </si>
  <si>
    <t>460033********92380</t>
  </si>
  <si>
    <t>469025********66025</t>
  </si>
  <si>
    <t>412728********93265</t>
  </si>
  <si>
    <t>460007********55825</t>
  </si>
  <si>
    <t>460003********16642</t>
  </si>
  <si>
    <t>230126********35162</t>
  </si>
  <si>
    <t>460006********52926</t>
  </si>
  <si>
    <t>460028********12814</t>
  </si>
  <si>
    <t>460006********80047</t>
  </si>
  <si>
    <t>460027********72981</t>
  </si>
  <si>
    <t>460002********20025</t>
  </si>
  <si>
    <t>469021********74227</t>
  </si>
  <si>
    <t>460007********06165</t>
  </si>
  <si>
    <t>430725********3488X</t>
  </si>
  <si>
    <t>460002********34422</t>
  </si>
  <si>
    <t>460005********62112</t>
  </si>
  <si>
    <t>469003********03542</t>
  </si>
  <si>
    <t>460007********97210</t>
  </si>
  <si>
    <t>460007********65371</t>
  </si>
  <si>
    <t>460027********12928</t>
  </si>
  <si>
    <t>460002********20543</t>
  </si>
  <si>
    <t>469030********30825</t>
  </si>
  <si>
    <t>431382********60040</t>
  </si>
  <si>
    <t>130425********68124</t>
  </si>
  <si>
    <t>460033********93881</t>
  </si>
  <si>
    <t>469027********13220</t>
  </si>
  <si>
    <t>460003********54622</t>
  </si>
  <si>
    <t>469027********86887</t>
  </si>
  <si>
    <t>460002********33022</t>
  </si>
  <si>
    <t>469002********81018</t>
  </si>
  <si>
    <t>460005********56027</t>
  </si>
  <si>
    <t>431226********97022</t>
  </si>
  <si>
    <t>469003********23026</t>
  </si>
  <si>
    <t>460005********40722</t>
  </si>
  <si>
    <t>430725********18360</t>
  </si>
  <si>
    <t>460005********54129</t>
  </si>
  <si>
    <t>460002********21211</t>
  </si>
  <si>
    <t>469007********2496X</t>
  </si>
  <si>
    <t>460006********62726</t>
  </si>
  <si>
    <t>460025********20626</t>
  </si>
  <si>
    <t>460003********0244X</t>
  </si>
  <si>
    <t>460002********51022</t>
  </si>
  <si>
    <t>460031********07214</t>
  </si>
  <si>
    <t>469003********07326</t>
  </si>
  <si>
    <t>610727********20321</t>
  </si>
  <si>
    <t>142201********83381</t>
  </si>
  <si>
    <t>460033********23243</t>
  </si>
  <si>
    <t>460200********52301</t>
  </si>
  <si>
    <t>469028********6212X</t>
  </si>
  <si>
    <t>152104********13223</t>
  </si>
  <si>
    <t>450330********30716</t>
  </si>
  <si>
    <t>469007********16186</t>
  </si>
  <si>
    <t>460003********73242</t>
  </si>
  <si>
    <t>460007********88510</t>
  </si>
  <si>
    <t>460104********00920</t>
  </si>
  <si>
    <t>460028********80823</t>
  </si>
  <si>
    <t>460026********93021</t>
  </si>
  <si>
    <t>469007********87220</t>
  </si>
  <si>
    <t>469027********84507</t>
  </si>
  <si>
    <t>460004********01414</t>
  </si>
  <si>
    <t>460027********43728</t>
  </si>
  <si>
    <t>460036********22924</t>
  </si>
  <si>
    <t>460006********11621</t>
  </si>
  <si>
    <t>431125********50621</t>
  </si>
  <si>
    <t>469007********76180</t>
  </si>
  <si>
    <t>460004********13215</t>
  </si>
  <si>
    <t>460106********2442X</t>
  </si>
  <si>
    <t>460003********34221</t>
  </si>
  <si>
    <t>460002********35224</t>
  </si>
  <si>
    <t>460028********7042X</t>
  </si>
  <si>
    <t>460006********41320</t>
  </si>
  <si>
    <t>460033********73883</t>
  </si>
  <si>
    <t>460003********95425</t>
  </si>
  <si>
    <t>460004********92421</t>
  </si>
  <si>
    <t>460007********3582X</t>
  </si>
  <si>
    <t>460028********3762X</t>
  </si>
  <si>
    <t>469006********97847</t>
  </si>
  <si>
    <t>460027********47323</t>
  </si>
  <si>
    <t>460003********64220</t>
  </si>
  <si>
    <t>460026********6331X</t>
  </si>
  <si>
    <t>469024********32423</t>
  </si>
  <si>
    <t>460026********70322</t>
  </si>
  <si>
    <t>460004********74423</t>
  </si>
  <si>
    <t>130324********1631X</t>
  </si>
  <si>
    <t>460027********78229</t>
  </si>
  <si>
    <t>460028********06426</t>
  </si>
  <si>
    <t>469007********74965</t>
  </si>
  <si>
    <t>460033********88348</t>
  </si>
  <si>
    <t>460007********8722X</t>
  </si>
  <si>
    <t>469007********83621</t>
  </si>
  <si>
    <t>460002********22520</t>
  </si>
  <si>
    <t>469023********10026</t>
  </si>
  <si>
    <t>460007********37226</t>
  </si>
  <si>
    <t>460006********16811</t>
  </si>
  <si>
    <t>460005********42140</t>
  </si>
  <si>
    <t>460007********24120</t>
  </si>
  <si>
    <t>460105********97525</t>
  </si>
  <si>
    <t>460105********66824</t>
  </si>
  <si>
    <t>460105********87529</t>
  </si>
  <si>
    <t>460031********54838</t>
  </si>
  <si>
    <t>360124********40625</t>
  </si>
  <si>
    <t>460028********78029</t>
  </si>
  <si>
    <t>469027********7562X</t>
  </si>
  <si>
    <t>469003********46442</t>
  </si>
  <si>
    <t>469006********11621</t>
  </si>
  <si>
    <t>460003********66623</t>
  </si>
  <si>
    <t>460003********32620</t>
  </si>
  <si>
    <t>460003********3461X</t>
  </si>
  <si>
    <t>460033********44789</t>
  </si>
  <si>
    <t>469029********43020</t>
  </si>
  <si>
    <t>469006********32018</t>
  </si>
  <si>
    <t>150429********30026</t>
  </si>
  <si>
    <t>460002********24949</t>
  </si>
  <si>
    <t>460006********52022</t>
  </si>
  <si>
    <t>469023********18523</t>
  </si>
  <si>
    <t>460003********22629</t>
  </si>
  <si>
    <t>460003********0661X</t>
  </si>
  <si>
    <t>460003********26621</t>
  </si>
  <si>
    <t>469003********9672X</t>
  </si>
  <si>
    <t>460033********93249</t>
  </si>
  <si>
    <t>469024********06024</t>
  </si>
  <si>
    <t>460006********6312X</t>
  </si>
  <si>
    <t>469003********76420</t>
  </si>
  <si>
    <t>460003********53023</t>
  </si>
  <si>
    <t>460006********74025</t>
  </si>
  <si>
    <t>460007********44982</t>
  </si>
  <si>
    <t>460027********52624</t>
  </si>
  <si>
    <t>469027********95084</t>
  </si>
  <si>
    <t>469003********65624</t>
  </si>
  <si>
    <t>460028********81221</t>
  </si>
  <si>
    <t>469003********24849</t>
  </si>
  <si>
    <t>460028********96026</t>
  </si>
  <si>
    <t>469026********85642</t>
  </si>
  <si>
    <t>460033********43280</t>
  </si>
  <si>
    <t>460003********92641</t>
  </si>
  <si>
    <t>460033********83884</t>
  </si>
  <si>
    <t>460034********73326</t>
  </si>
  <si>
    <t>469023********83725</t>
  </si>
  <si>
    <t>469007********70869</t>
  </si>
  <si>
    <t>431124********81221</t>
  </si>
  <si>
    <t>460006********98122</t>
  </si>
  <si>
    <t>460200********10272</t>
  </si>
  <si>
    <t>460007********39366</t>
  </si>
  <si>
    <t>469003********05620</t>
  </si>
  <si>
    <t>460003********91426</t>
  </si>
  <si>
    <t>469007********67224</t>
  </si>
  <si>
    <t>469003********15622</t>
  </si>
  <si>
    <t>460033********8482X</t>
  </si>
  <si>
    <t>460035********52320</t>
  </si>
  <si>
    <t>469003********31225</t>
  </si>
  <si>
    <t>469003********01912</t>
  </si>
  <si>
    <t>460200********44468</t>
  </si>
  <si>
    <t>460025********33012</t>
  </si>
  <si>
    <t>460006********80619</t>
  </si>
  <si>
    <t>460028********22827</t>
  </si>
  <si>
    <t>460034********43023</t>
  </si>
  <si>
    <t>460033********13900</t>
  </si>
  <si>
    <t>460031********55226</t>
  </si>
  <si>
    <t>460033********83248</t>
  </si>
  <si>
    <t>469027********93267</t>
  </si>
  <si>
    <t>469021********13325</t>
  </si>
  <si>
    <t>469003********1671X</t>
  </si>
  <si>
    <t>460003********43021</t>
  </si>
  <si>
    <t>460006********50920</t>
  </si>
  <si>
    <t>460003********83460</t>
  </si>
  <si>
    <t>460033********71507</t>
  </si>
  <si>
    <t>460031********86821</t>
  </si>
  <si>
    <t>460003********22426</t>
  </si>
  <si>
    <t>469003********22746</t>
  </si>
  <si>
    <t>460003********60228</t>
  </si>
  <si>
    <t>460006********31645</t>
  </si>
  <si>
    <t>460107********72021</t>
  </si>
  <si>
    <t>460033********45080</t>
  </si>
  <si>
    <t>469022********32428</t>
  </si>
  <si>
    <t>460107********13022</t>
  </si>
  <si>
    <t>469027********63904</t>
  </si>
  <si>
    <t>460025********00627</t>
  </si>
  <si>
    <t>460107********22644</t>
  </si>
  <si>
    <t>460102********82126</t>
  </si>
  <si>
    <t>460027********30038</t>
  </si>
  <si>
    <t>460104********01229</t>
  </si>
  <si>
    <t>460033********93278</t>
  </si>
  <si>
    <t>460102********72422</t>
  </si>
  <si>
    <t>469026********07252</t>
  </si>
  <si>
    <t>460102********86018</t>
  </si>
  <si>
    <t>460002********12213</t>
  </si>
  <si>
    <t>469005********56025</t>
  </si>
  <si>
    <t>460033********44796</t>
  </si>
  <si>
    <t>460002********20829</t>
  </si>
  <si>
    <t>460003********5262X</t>
  </si>
  <si>
    <t>460003********52623</t>
  </si>
  <si>
    <t>460033********84807</t>
  </si>
  <si>
    <t>232321********01712</t>
  </si>
  <si>
    <t>450127********51522</t>
  </si>
  <si>
    <t>460006********11628</t>
  </si>
  <si>
    <t>460033********35088</t>
  </si>
  <si>
    <t>460003********32645</t>
  </si>
  <si>
    <t>460007********44962</t>
  </si>
  <si>
    <t>460003********92642</t>
  </si>
  <si>
    <t>460002********13828</t>
  </si>
  <si>
    <t>622726********51425</t>
  </si>
  <si>
    <t>460005********63225</t>
  </si>
  <si>
    <t>460028********86419</t>
  </si>
  <si>
    <t>469027********94525</t>
  </si>
  <si>
    <t>460003********86021</t>
  </si>
  <si>
    <t>469007********87243</t>
  </si>
  <si>
    <t>460033********30021</t>
  </si>
  <si>
    <t>460033********33245</t>
  </si>
  <si>
    <t>469003********15045</t>
  </si>
  <si>
    <t>460003********7202X</t>
  </si>
  <si>
    <t>460033********64186</t>
  </si>
  <si>
    <t>469007********33878</t>
  </si>
  <si>
    <t>460003********24818</t>
  </si>
  <si>
    <t>460033********53248</t>
  </si>
  <si>
    <t>460003********26623</t>
  </si>
  <si>
    <t>469027********94782</t>
  </si>
  <si>
    <t>522229********01427</t>
  </si>
  <si>
    <t>460004********72625</t>
  </si>
  <si>
    <t>460033********73872</t>
  </si>
  <si>
    <t>460007********96283</t>
  </si>
  <si>
    <t>460006********22926</t>
  </si>
  <si>
    <t>460006********32922</t>
  </si>
  <si>
    <t>610523********37824</t>
  </si>
  <si>
    <t>469007********77225</t>
  </si>
  <si>
    <t>220402********30020</t>
  </si>
  <si>
    <t>460005********20721</t>
  </si>
  <si>
    <t>460026********74525</t>
  </si>
  <si>
    <t>469027********27164</t>
  </si>
  <si>
    <t>460006********9461X</t>
  </si>
  <si>
    <t>430611********75528</t>
  </si>
  <si>
    <t>440902********13644</t>
  </si>
  <si>
    <t>411122********68170</t>
  </si>
  <si>
    <t>445281********62183</t>
  </si>
  <si>
    <t>522229********51829</t>
  </si>
  <si>
    <t>460033********23283</t>
  </si>
  <si>
    <t>511322********91988</t>
  </si>
  <si>
    <t>469003********66120</t>
  </si>
  <si>
    <t>460026********91228</t>
  </si>
  <si>
    <t>460003********03025</t>
  </si>
  <si>
    <t>469027********54508</t>
  </si>
  <si>
    <t>460005********04512</t>
  </si>
  <si>
    <t>460028********30828</t>
  </si>
  <si>
    <t>460007********75826</t>
  </si>
  <si>
    <t>469023********62928</t>
  </si>
  <si>
    <t>460027********11323</t>
  </si>
  <si>
    <t>460004********05244</t>
  </si>
  <si>
    <t>469002********23825</t>
  </si>
  <si>
    <t>469006********57810</t>
  </si>
  <si>
    <t>460034********45826</t>
  </si>
  <si>
    <t>助产士</t>
  </si>
  <si>
    <t>469007********68524</t>
  </si>
  <si>
    <t>532101********81646</t>
  </si>
  <si>
    <t>460034********71220</t>
  </si>
  <si>
    <t>460004********35021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</si>
</sst>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4"/>
  <sheetViews>
    <sheetView tabSelected="1" zoomScaleSheetLayoutView="60" workbookViewId="0">
      <selection activeCell="I6" sqref="I6"/>
    </sheetView>
  </sheetViews>
  <sheetFormatPr defaultColWidth="9" defaultRowHeight="13.5" outlineLevelCol="3"/>
  <cols>
    <col min="1" max="1" width="7.25" style="1" customWidth="1"/>
    <col min="2" max="2" width="21.5" style="1" customWidth="1"/>
    <col min="3" max="3" width="16.75" style="1" customWidth="1"/>
    <col min="4" max="4" width="28.5" style="1" customWidth="1"/>
    <col min="5" max="16384" width="9" style="1"/>
  </cols>
  <sheetData>
    <row r="1" ht="65" customHeight="1" spans="1:4">
      <c r="A1" s="2" t="s">
        <v>0</v>
      </c>
      <c r="B1" s="3"/>
      <c r="C1" s="3"/>
      <c r="D1" s="3"/>
    </row>
    <row r="2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5">
        <v>1</v>
      </c>
      <c r="B3" s="5" t="s">
        <v>5</v>
      </c>
      <c r="C3" s="5" t="str">
        <f>"王华宇"</f>
        <v>王华宇</v>
      </c>
      <c r="D3" s="5" t="s">
        <v>6</v>
      </c>
    </row>
    <row r="4" ht="25" customHeight="1" spans="1:4">
      <c r="A4" s="5">
        <v>2</v>
      </c>
      <c r="B4" s="5" t="s">
        <v>5</v>
      </c>
      <c r="C4" s="5" t="str">
        <f>"翁良坤"</f>
        <v>翁良坤</v>
      </c>
      <c r="D4" s="5" t="s">
        <v>7</v>
      </c>
    </row>
    <row r="5" ht="25" customHeight="1" spans="1:4">
      <c r="A5" s="5">
        <v>3</v>
      </c>
      <c r="B5" s="5" t="s">
        <v>5</v>
      </c>
      <c r="C5" s="5" t="str">
        <f>"文昌鑫"</f>
        <v>文昌鑫</v>
      </c>
      <c r="D5" s="5" t="s">
        <v>8</v>
      </c>
    </row>
    <row r="6" ht="25" customHeight="1" spans="1:4">
      <c r="A6" s="5">
        <v>4</v>
      </c>
      <c r="B6" s="5" t="s">
        <v>5</v>
      </c>
      <c r="C6" s="5" t="str">
        <f>"麦明星"</f>
        <v>麦明星</v>
      </c>
      <c r="D6" s="5" t="s">
        <v>9</v>
      </c>
    </row>
    <row r="7" ht="25" customHeight="1" spans="1:4">
      <c r="A7" s="5">
        <v>5</v>
      </c>
      <c r="B7" s="5" t="s">
        <v>5</v>
      </c>
      <c r="C7" s="5" t="str">
        <f>"梁婷"</f>
        <v>梁婷</v>
      </c>
      <c r="D7" s="5" t="s">
        <v>10</v>
      </c>
    </row>
    <row r="8" ht="25" customHeight="1" spans="1:4">
      <c r="A8" s="5">
        <v>6</v>
      </c>
      <c r="B8" s="5" t="s">
        <v>5</v>
      </c>
      <c r="C8" s="5" t="str">
        <f>"叶崇瑞"</f>
        <v>叶崇瑞</v>
      </c>
      <c r="D8" s="5" t="s">
        <v>11</v>
      </c>
    </row>
    <row r="9" ht="25" customHeight="1" spans="1:4">
      <c r="A9" s="5">
        <v>7</v>
      </c>
      <c r="B9" s="5" t="s">
        <v>5</v>
      </c>
      <c r="C9" s="5" t="str">
        <f>"钟美曼"</f>
        <v>钟美曼</v>
      </c>
      <c r="D9" s="5" t="s">
        <v>12</v>
      </c>
    </row>
    <row r="10" ht="25" customHeight="1" spans="1:4">
      <c r="A10" s="5">
        <v>8</v>
      </c>
      <c r="B10" s="5" t="s">
        <v>5</v>
      </c>
      <c r="C10" s="5" t="str">
        <f>"万达伟"</f>
        <v>万达伟</v>
      </c>
      <c r="D10" s="5" t="s">
        <v>13</v>
      </c>
    </row>
    <row r="11" ht="25" customHeight="1" spans="1:4">
      <c r="A11" s="5">
        <v>9</v>
      </c>
      <c r="B11" s="5" t="s">
        <v>5</v>
      </c>
      <c r="C11" s="5" t="str">
        <f>"黄玫"</f>
        <v>黄玫</v>
      </c>
      <c r="D11" s="5" t="s">
        <v>14</v>
      </c>
    </row>
    <row r="12" ht="25" customHeight="1" spans="1:4">
      <c r="A12" s="5">
        <v>10</v>
      </c>
      <c r="B12" s="5" t="s">
        <v>15</v>
      </c>
      <c r="C12" s="5" t="str">
        <f>"孙凯雯"</f>
        <v>孙凯雯</v>
      </c>
      <c r="D12" s="5" t="s">
        <v>16</v>
      </c>
    </row>
    <row r="13" ht="25" customHeight="1" spans="1:4">
      <c r="A13" s="5">
        <v>11</v>
      </c>
      <c r="B13" s="5" t="s">
        <v>15</v>
      </c>
      <c r="C13" s="5" t="str">
        <f>"朱建"</f>
        <v>朱建</v>
      </c>
      <c r="D13" s="5" t="s">
        <v>17</v>
      </c>
    </row>
    <row r="14" ht="25" customHeight="1" spans="1:4">
      <c r="A14" s="5">
        <v>12</v>
      </c>
      <c r="B14" s="5" t="s">
        <v>15</v>
      </c>
      <c r="C14" s="5" t="str">
        <f>"陈泓玮"</f>
        <v>陈泓玮</v>
      </c>
      <c r="D14" s="5" t="s">
        <v>18</v>
      </c>
    </row>
    <row r="15" ht="25" customHeight="1" spans="1:4">
      <c r="A15" s="5">
        <v>13</v>
      </c>
      <c r="B15" s="5" t="s">
        <v>15</v>
      </c>
      <c r="C15" s="5" t="str">
        <f>"梁毓梓"</f>
        <v>梁毓梓</v>
      </c>
      <c r="D15" s="5" t="s">
        <v>19</v>
      </c>
    </row>
    <row r="16" ht="25" customHeight="1" spans="1:4">
      <c r="A16" s="5">
        <v>14</v>
      </c>
      <c r="B16" s="5" t="s">
        <v>15</v>
      </c>
      <c r="C16" s="5" t="str">
        <f>"陈庆欣"</f>
        <v>陈庆欣</v>
      </c>
      <c r="D16" s="5" t="s">
        <v>20</v>
      </c>
    </row>
    <row r="17" ht="25" customHeight="1" spans="1:4">
      <c r="A17" s="5">
        <v>15</v>
      </c>
      <c r="B17" s="5" t="s">
        <v>15</v>
      </c>
      <c r="C17" s="5" t="str">
        <f>"黎智敏"</f>
        <v>黎智敏</v>
      </c>
      <c r="D17" s="5" t="s">
        <v>21</v>
      </c>
    </row>
    <row r="18" ht="25" customHeight="1" spans="1:4">
      <c r="A18" s="5">
        <v>16</v>
      </c>
      <c r="B18" s="5" t="s">
        <v>15</v>
      </c>
      <c r="C18" s="5" t="str">
        <f>"董华香"</f>
        <v>董华香</v>
      </c>
      <c r="D18" s="5" t="s">
        <v>22</v>
      </c>
    </row>
    <row r="19" ht="25" customHeight="1" spans="1:4">
      <c r="A19" s="5">
        <v>17</v>
      </c>
      <c r="B19" s="5" t="s">
        <v>15</v>
      </c>
      <c r="C19" s="5" t="str">
        <f>"莫翘蔓"</f>
        <v>莫翘蔓</v>
      </c>
      <c r="D19" s="5" t="s">
        <v>23</v>
      </c>
    </row>
    <row r="20" ht="25" customHeight="1" spans="1:4">
      <c r="A20" s="5">
        <v>18</v>
      </c>
      <c r="B20" s="5" t="s">
        <v>15</v>
      </c>
      <c r="C20" s="5" t="str">
        <f>"高铭翊"</f>
        <v>高铭翊</v>
      </c>
      <c r="D20" s="5" t="s">
        <v>24</v>
      </c>
    </row>
    <row r="21" ht="25" customHeight="1" spans="1:4">
      <c r="A21" s="5">
        <v>19</v>
      </c>
      <c r="B21" s="5" t="s">
        <v>15</v>
      </c>
      <c r="C21" s="5" t="str">
        <f>"董丽元"</f>
        <v>董丽元</v>
      </c>
      <c r="D21" s="5" t="s">
        <v>25</v>
      </c>
    </row>
    <row r="22" ht="25" customHeight="1" spans="1:4">
      <c r="A22" s="5">
        <v>20</v>
      </c>
      <c r="B22" s="5" t="s">
        <v>15</v>
      </c>
      <c r="C22" s="5" t="str">
        <f>"赵翠盈"</f>
        <v>赵翠盈</v>
      </c>
      <c r="D22" s="5" t="s">
        <v>26</v>
      </c>
    </row>
    <row r="23" ht="25" customHeight="1" spans="1:4">
      <c r="A23" s="5">
        <v>21</v>
      </c>
      <c r="B23" s="5" t="s">
        <v>15</v>
      </c>
      <c r="C23" s="5" t="str">
        <f>"陈晓航"</f>
        <v>陈晓航</v>
      </c>
      <c r="D23" s="5" t="s">
        <v>27</v>
      </c>
    </row>
    <row r="24" ht="25" customHeight="1" spans="1:4">
      <c r="A24" s="5">
        <v>22</v>
      </c>
      <c r="B24" s="5" t="s">
        <v>15</v>
      </c>
      <c r="C24" s="5" t="str">
        <f>"林钰璇"</f>
        <v>林钰璇</v>
      </c>
      <c r="D24" s="5" t="s">
        <v>28</v>
      </c>
    </row>
    <row r="25" ht="25" customHeight="1" spans="1:4">
      <c r="A25" s="5">
        <v>23</v>
      </c>
      <c r="B25" s="5" t="s">
        <v>15</v>
      </c>
      <c r="C25" s="5" t="str">
        <f>"周春花"</f>
        <v>周春花</v>
      </c>
      <c r="D25" s="5" t="s">
        <v>29</v>
      </c>
    </row>
    <row r="26" ht="25" customHeight="1" spans="1:4">
      <c r="A26" s="5">
        <v>24</v>
      </c>
      <c r="B26" s="5" t="s">
        <v>15</v>
      </c>
      <c r="C26" s="5" t="str">
        <f>"黄健"</f>
        <v>黄健</v>
      </c>
      <c r="D26" s="5" t="s">
        <v>30</v>
      </c>
    </row>
    <row r="27" ht="25" customHeight="1" spans="1:4">
      <c r="A27" s="5">
        <v>25</v>
      </c>
      <c r="B27" s="5" t="s">
        <v>15</v>
      </c>
      <c r="C27" s="5" t="str">
        <f>"周子翔"</f>
        <v>周子翔</v>
      </c>
      <c r="D27" s="5" t="s">
        <v>31</v>
      </c>
    </row>
    <row r="28" ht="25" customHeight="1" spans="1:4">
      <c r="A28" s="5">
        <v>26</v>
      </c>
      <c r="B28" s="5" t="s">
        <v>15</v>
      </c>
      <c r="C28" s="5" t="str">
        <f>"赖怡静"</f>
        <v>赖怡静</v>
      </c>
      <c r="D28" s="5" t="s">
        <v>32</v>
      </c>
    </row>
    <row r="29" ht="25" customHeight="1" spans="1:4">
      <c r="A29" s="5">
        <v>27</v>
      </c>
      <c r="B29" s="5" t="s">
        <v>15</v>
      </c>
      <c r="C29" s="5" t="str">
        <f>"麦妍诗"</f>
        <v>麦妍诗</v>
      </c>
      <c r="D29" s="5" t="s">
        <v>33</v>
      </c>
    </row>
    <row r="30" ht="25" customHeight="1" spans="1:4">
      <c r="A30" s="5">
        <v>28</v>
      </c>
      <c r="B30" s="5" t="s">
        <v>15</v>
      </c>
      <c r="C30" s="5" t="str">
        <f>"林慧敏"</f>
        <v>林慧敏</v>
      </c>
      <c r="D30" s="5" t="s">
        <v>34</v>
      </c>
    </row>
    <row r="31" ht="25" customHeight="1" spans="1:4">
      <c r="A31" s="5">
        <v>29</v>
      </c>
      <c r="B31" s="5" t="s">
        <v>15</v>
      </c>
      <c r="C31" s="5" t="str">
        <f>"陈立雅"</f>
        <v>陈立雅</v>
      </c>
      <c r="D31" s="5" t="s">
        <v>35</v>
      </c>
    </row>
    <row r="32" ht="25" customHeight="1" spans="1:4">
      <c r="A32" s="5">
        <v>30</v>
      </c>
      <c r="B32" s="5" t="s">
        <v>15</v>
      </c>
      <c r="C32" s="5" t="str">
        <f>"林尤翠"</f>
        <v>林尤翠</v>
      </c>
      <c r="D32" s="5" t="s">
        <v>36</v>
      </c>
    </row>
    <row r="33" ht="25" customHeight="1" spans="1:4">
      <c r="A33" s="5">
        <v>31</v>
      </c>
      <c r="B33" s="5" t="s">
        <v>15</v>
      </c>
      <c r="C33" s="5" t="str">
        <f>"周仍菊"</f>
        <v>周仍菊</v>
      </c>
      <c r="D33" s="5" t="s">
        <v>37</v>
      </c>
    </row>
    <row r="34" ht="25" customHeight="1" spans="1:4">
      <c r="A34" s="5">
        <v>32</v>
      </c>
      <c r="B34" s="5" t="s">
        <v>15</v>
      </c>
      <c r="C34" s="5" t="str">
        <f>"邢益鹏"</f>
        <v>邢益鹏</v>
      </c>
      <c r="D34" s="5" t="s">
        <v>38</v>
      </c>
    </row>
    <row r="35" ht="25" customHeight="1" spans="1:4">
      <c r="A35" s="5">
        <v>33</v>
      </c>
      <c r="B35" s="5" t="s">
        <v>15</v>
      </c>
      <c r="C35" s="5" t="str">
        <f>"符史姬"</f>
        <v>符史姬</v>
      </c>
      <c r="D35" s="5" t="s">
        <v>39</v>
      </c>
    </row>
    <row r="36" ht="25" customHeight="1" spans="1:4">
      <c r="A36" s="5">
        <v>34</v>
      </c>
      <c r="B36" s="5" t="s">
        <v>15</v>
      </c>
      <c r="C36" s="5" t="str">
        <f>"符业辉"</f>
        <v>符业辉</v>
      </c>
      <c r="D36" s="5" t="s">
        <v>40</v>
      </c>
    </row>
    <row r="37" ht="25" customHeight="1" spans="1:4">
      <c r="A37" s="5">
        <v>35</v>
      </c>
      <c r="B37" s="5" t="s">
        <v>15</v>
      </c>
      <c r="C37" s="5" t="str">
        <f>"李美杭"</f>
        <v>李美杭</v>
      </c>
      <c r="D37" s="5" t="s">
        <v>41</v>
      </c>
    </row>
    <row r="38" ht="25" customHeight="1" spans="1:4">
      <c r="A38" s="5">
        <v>36</v>
      </c>
      <c r="B38" s="5" t="s">
        <v>15</v>
      </c>
      <c r="C38" s="5" t="str">
        <f>"甘芃蓉"</f>
        <v>甘芃蓉</v>
      </c>
      <c r="D38" s="5" t="s">
        <v>42</v>
      </c>
    </row>
    <row r="39" ht="25" customHeight="1" spans="1:4">
      <c r="A39" s="5">
        <v>37</v>
      </c>
      <c r="B39" s="5" t="s">
        <v>15</v>
      </c>
      <c r="C39" s="5" t="str">
        <f>"全革米"</f>
        <v>全革米</v>
      </c>
      <c r="D39" s="5" t="s">
        <v>43</v>
      </c>
    </row>
    <row r="40" ht="25" customHeight="1" spans="1:4">
      <c r="A40" s="5">
        <v>38</v>
      </c>
      <c r="B40" s="5" t="s">
        <v>15</v>
      </c>
      <c r="C40" s="5" t="str">
        <f>"程宽"</f>
        <v>程宽</v>
      </c>
      <c r="D40" s="5" t="s">
        <v>44</v>
      </c>
    </row>
    <row r="41" ht="25" customHeight="1" spans="1:4">
      <c r="A41" s="5">
        <v>39</v>
      </c>
      <c r="B41" s="5" t="s">
        <v>15</v>
      </c>
      <c r="C41" s="5" t="str">
        <f>"田雨"</f>
        <v>田雨</v>
      </c>
      <c r="D41" s="5" t="s">
        <v>45</v>
      </c>
    </row>
    <row r="42" ht="25" customHeight="1" spans="1:4">
      <c r="A42" s="5">
        <v>40</v>
      </c>
      <c r="B42" s="5" t="s">
        <v>15</v>
      </c>
      <c r="C42" s="5" t="str">
        <f>"徐赫远"</f>
        <v>徐赫远</v>
      </c>
      <c r="D42" s="5" t="s">
        <v>46</v>
      </c>
    </row>
    <row r="43" ht="25" customHeight="1" spans="1:4">
      <c r="A43" s="5">
        <v>41</v>
      </c>
      <c r="B43" s="5" t="s">
        <v>15</v>
      </c>
      <c r="C43" s="5" t="str">
        <f>"文洁"</f>
        <v>文洁</v>
      </c>
      <c r="D43" s="5" t="s">
        <v>47</v>
      </c>
    </row>
    <row r="44" ht="25" customHeight="1" spans="1:4">
      <c r="A44" s="5">
        <v>42</v>
      </c>
      <c r="B44" s="5" t="s">
        <v>15</v>
      </c>
      <c r="C44" s="5" t="str">
        <f>"布逸凡"</f>
        <v>布逸凡</v>
      </c>
      <c r="D44" s="5" t="s">
        <v>48</v>
      </c>
    </row>
    <row r="45" ht="25" customHeight="1" spans="1:4">
      <c r="A45" s="5">
        <v>43</v>
      </c>
      <c r="B45" s="5" t="s">
        <v>15</v>
      </c>
      <c r="C45" s="5" t="str">
        <f>"邱静"</f>
        <v>邱静</v>
      </c>
      <c r="D45" s="5" t="s">
        <v>49</v>
      </c>
    </row>
    <row r="46" ht="25" customHeight="1" spans="1:4">
      <c r="A46" s="5">
        <v>44</v>
      </c>
      <c r="B46" s="5" t="s">
        <v>50</v>
      </c>
      <c r="C46" s="5" t="str">
        <f>"梁洁"</f>
        <v>梁洁</v>
      </c>
      <c r="D46" s="5" t="s">
        <v>51</v>
      </c>
    </row>
    <row r="47" ht="25" customHeight="1" spans="1:4">
      <c r="A47" s="5">
        <v>45</v>
      </c>
      <c r="B47" s="5" t="s">
        <v>50</v>
      </c>
      <c r="C47" s="5" t="str">
        <f>"林慧"</f>
        <v>林慧</v>
      </c>
      <c r="D47" s="5" t="s">
        <v>52</v>
      </c>
    </row>
    <row r="48" ht="25" customHeight="1" spans="1:4">
      <c r="A48" s="5">
        <v>46</v>
      </c>
      <c r="B48" s="5" t="s">
        <v>50</v>
      </c>
      <c r="C48" s="5" t="str">
        <f>"叶盈盈"</f>
        <v>叶盈盈</v>
      </c>
      <c r="D48" s="5" t="s">
        <v>53</v>
      </c>
    </row>
    <row r="49" ht="25" customHeight="1" spans="1:4">
      <c r="A49" s="5">
        <v>47</v>
      </c>
      <c r="B49" s="5" t="s">
        <v>50</v>
      </c>
      <c r="C49" s="5" t="str">
        <f>"廉捷"</f>
        <v>廉捷</v>
      </c>
      <c r="D49" s="5" t="s">
        <v>54</v>
      </c>
    </row>
    <row r="50" ht="25" customHeight="1" spans="1:4">
      <c r="A50" s="5">
        <v>48</v>
      </c>
      <c r="B50" s="5" t="s">
        <v>50</v>
      </c>
      <c r="C50" s="5" t="str">
        <f>"邢彩榕"</f>
        <v>邢彩榕</v>
      </c>
      <c r="D50" s="5" t="s">
        <v>55</v>
      </c>
    </row>
    <row r="51" ht="25" customHeight="1" spans="1:4">
      <c r="A51" s="5">
        <v>49</v>
      </c>
      <c r="B51" s="5" t="s">
        <v>56</v>
      </c>
      <c r="C51" s="5" t="str">
        <f>"李啟辉"</f>
        <v>李啟辉</v>
      </c>
      <c r="D51" s="5" t="s">
        <v>57</v>
      </c>
    </row>
    <row r="52" ht="25" customHeight="1" spans="1:4">
      <c r="A52" s="5">
        <v>50</v>
      </c>
      <c r="B52" s="5" t="s">
        <v>56</v>
      </c>
      <c r="C52" s="5" t="str">
        <f>"王煜 "</f>
        <v>王煜 </v>
      </c>
      <c r="D52" s="5" t="s">
        <v>58</v>
      </c>
    </row>
    <row r="53" ht="25" customHeight="1" spans="1:4">
      <c r="A53" s="5">
        <v>51</v>
      </c>
      <c r="B53" s="5" t="s">
        <v>56</v>
      </c>
      <c r="C53" s="5" t="str">
        <f>"罗伟珍"</f>
        <v>罗伟珍</v>
      </c>
      <c r="D53" s="5" t="s">
        <v>59</v>
      </c>
    </row>
    <row r="54" ht="25" customHeight="1" spans="1:4">
      <c r="A54" s="5">
        <v>52</v>
      </c>
      <c r="B54" s="5" t="s">
        <v>60</v>
      </c>
      <c r="C54" s="5" t="str">
        <f>"赖庭隆"</f>
        <v>赖庭隆</v>
      </c>
      <c r="D54" s="5" t="s">
        <v>61</v>
      </c>
    </row>
    <row r="55" ht="25" customHeight="1" spans="1:4">
      <c r="A55" s="5">
        <v>53</v>
      </c>
      <c r="B55" s="5" t="s">
        <v>60</v>
      </c>
      <c r="C55" s="5" t="str">
        <f>"吴江梅"</f>
        <v>吴江梅</v>
      </c>
      <c r="D55" s="5" t="s">
        <v>62</v>
      </c>
    </row>
    <row r="56" ht="25" customHeight="1" spans="1:4">
      <c r="A56" s="5">
        <v>54</v>
      </c>
      <c r="B56" s="5" t="s">
        <v>60</v>
      </c>
      <c r="C56" s="5" t="str">
        <f>"李芸"</f>
        <v>李芸</v>
      </c>
      <c r="D56" s="5" t="s">
        <v>63</v>
      </c>
    </row>
    <row r="57" ht="25" customHeight="1" spans="1:4">
      <c r="A57" s="5">
        <v>55</v>
      </c>
      <c r="B57" s="5" t="s">
        <v>60</v>
      </c>
      <c r="C57" s="5" t="str">
        <f>"王俪臻"</f>
        <v>王俪臻</v>
      </c>
      <c r="D57" s="5" t="s">
        <v>64</v>
      </c>
    </row>
    <row r="58" ht="25" customHeight="1" spans="1:4">
      <c r="A58" s="5">
        <v>56</v>
      </c>
      <c r="B58" s="5" t="s">
        <v>60</v>
      </c>
      <c r="C58" s="5" t="str">
        <f>"许婷婷"</f>
        <v>许婷婷</v>
      </c>
      <c r="D58" s="5" t="s">
        <v>65</v>
      </c>
    </row>
    <row r="59" ht="25" customHeight="1" spans="1:4">
      <c r="A59" s="5">
        <v>57</v>
      </c>
      <c r="B59" s="5" t="s">
        <v>60</v>
      </c>
      <c r="C59" s="5" t="str">
        <f>"卢恋"</f>
        <v>卢恋</v>
      </c>
      <c r="D59" s="5" t="s">
        <v>66</v>
      </c>
    </row>
    <row r="60" ht="25" customHeight="1" spans="1:4">
      <c r="A60" s="5">
        <v>58</v>
      </c>
      <c r="B60" s="5" t="s">
        <v>60</v>
      </c>
      <c r="C60" s="5" t="str">
        <f>"骆婉婷"</f>
        <v>骆婉婷</v>
      </c>
      <c r="D60" s="5" t="s">
        <v>67</v>
      </c>
    </row>
    <row r="61" ht="25" customHeight="1" spans="1:4">
      <c r="A61" s="5">
        <v>59</v>
      </c>
      <c r="B61" s="5" t="s">
        <v>60</v>
      </c>
      <c r="C61" s="5" t="str">
        <f>"王富"</f>
        <v>王富</v>
      </c>
      <c r="D61" s="5" t="s">
        <v>68</v>
      </c>
    </row>
    <row r="62" ht="25" customHeight="1" spans="1:4">
      <c r="A62" s="5">
        <v>60</v>
      </c>
      <c r="B62" s="5" t="s">
        <v>60</v>
      </c>
      <c r="C62" s="5" t="str">
        <f>"陈怡媛"</f>
        <v>陈怡媛</v>
      </c>
      <c r="D62" s="5" t="s">
        <v>69</v>
      </c>
    </row>
    <row r="63" ht="25" customHeight="1" spans="1:4">
      <c r="A63" s="5">
        <v>61</v>
      </c>
      <c r="B63" s="5" t="s">
        <v>60</v>
      </c>
      <c r="C63" s="5" t="str">
        <f>"符启坪"</f>
        <v>符启坪</v>
      </c>
      <c r="D63" s="5" t="s">
        <v>70</v>
      </c>
    </row>
    <row r="64" ht="25" customHeight="1" spans="1:4">
      <c r="A64" s="5">
        <v>62</v>
      </c>
      <c r="B64" s="5" t="s">
        <v>60</v>
      </c>
      <c r="C64" s="5" t="str">
        <f>"刘有道"</f>
        <v>刘有道</v>
      </c>
      <c r="D64" s="5" t="s">
        <v>71</v>
      </c>
    </row>
    <row r="65" ht="25" customHeight="1" spans="1:4">
      <c r="A65" s="5">
        <v>63</v>
      </c>
      <c r="B65" s="5" t="s">
        <v>60</v>
      </c>
      <c r="C65" s="5" t="str">
        <f>"王茜"</f>
        <v>王茜</v>
      </c>
      <c r="D65" s="5" t="s">
        <v>72</v>
      </c>
    </row>
    <row r="66" ht="25" customHeight="1" spans="1:4">
      <c r="A66" s="5">
        <v>64</v>
      </c>
      <c r="B66" s="5" t="s">
        <v>60</v>
      </c>
      <c r="C66" s="5" t="str">
        <f>"王定涛"</f>
        <v>王定涛</v>
      </c>
      <c r="D66" s="5" t="s">
        <v>73</v>
      </c>
    </row>
    <row r="67" ht="25" customHeight="1" spans="1:4">
      <c r="A67" s="5">
        <v>65</v>
      </c>
      <c r="B67" s="5" t="s">
        <v>60</v>
      </c>
      <c r="C67" s="5" t="str">
        <f>"王美茹"</f>
        <v>王美茹</v>
      </c>
      <c r="D67" s="5" t="s">
        <v>74</v>
      </c>
    </row>
    <row r="68" ht="25" customHeight="1" spans="1:4">
      <c r="A68" s="5">
        <v>66</v>
      </c>
      <c r="B68" s="5" t="s">
        <v>60</v>
      </c>
      <c r="C68" s="5" t="str">
        <f>"陈巧玲"</f>
        <v>陈巧玲</v>
      </c>
      <c r="D68" s="5" t="s">
        <v>75</v>
      </c>
    </row>
    <row r="69" ht="25" customHeight="1" spans="1:4">
      <c r="A69" s="5">
        <v>67</v>
      </c>
      <c r="B69" s="5" t="s">
        <v>60</v>
      </c>
      <c r="C69" s="5" t="str">
        <f>"吉才仁"</f>
        <v>吉才仁</v>
      </c>
      <c r="D69" s="5" t="s">
        <v>76</v>
      </c>
    </row>
    <row r="70" ht="25" customHeight="1" spans="1:4">
      <c r="A70" s="5">
        <v>68</v>
      </c>
      <c r="B70" s="5" t="s">
        <v>60</v>
      </c>
      <c r="C70" s="5" t="str">
        <f>"李树连"</f>
        <v>李树连</v>
      </c>
      <c r="D70" s="5" t="s">
        <v>77</v>
      </c>
    </row>
    <row r="71" ht="25" customHeight="1" spans="1:4">
      <c r="A71" s="5">
        <v>69</v>
      </c>
      <c r="B71" s="5" t="s">
        <v>60</v>
      </c>
      <c r="C71" s="5" t="str">
        <f>"符李杨"</f>
        <v>符李杨</v>
      </c>
      <c r="D71" s="5" t="s">
        <v>78</v>
      </c>
    </row>
    <row r="72" ht="25" customHeight="1" spans="1:4">
      <c r="A72" s="5">
        <v>70</v>
      </c>
      <c r="B72" s="5" t="s">
        <v>60</v>
      </c>
      <c r="C72" s="5" t="str">
        <f>"王才慈"</f>
        <v>王才慈</v>
      </c>
      <c r="D72" s="5" t="s">
        <v>79</v>
      </c>
    </row>
    <row r="73" ht="25" customHeight="1" spans="1:4">
      <c r="A73" s="5">
        <v>71</v>
      </c>
      <c r="B73" s="5" t="s">
        <v>60</v>
      </c>
      <c r="C73" s="5" t="str">
        <f>"邓文凤"</f>
        <v>邓文凤</v>
      </c>
      <c r="D73" s="5" t="s">
        <v>80</v>
      </c>
    </row>
    <row r="74" ht="25" customHeight="1" spans="1:4">
      <c r="A74" s="5">
        <v>72</v>
      </c>
      <c r="B74" s="5" t="s">
        <v>60</v>
      </c>
      <c r="C74" s="5" t="str">
        <f>"卓心怡"</f>
        <v>卓心怡</v>
      </c>
      <c r="D74" s="5" t="s">
        <v>81</v>
      </c>
    </row>
    <row r="75" ht="25" customHeight="1" spans="1:4">
      <c r="A75" s="5">
        <v>73</v>
      </c>
      <c r="B75" s="5" t="s">
        <v>60</v>
      </c>
      <c r="C75" s="5" t="str">
        <f>"颜礼甄"</f>
        <v>颜礼甄</v>
      </c>
      <c r="D75" s="5" t="s">
        <v>82</v>
      </c>
    </row>
    <row r="76" ht="25" customHeight="1" spans="1:4">
      <c r="A76" s="5">
        <v>74</v>
      </c>
      <c r="B76" s="5" t="s">
        <v>60</v>
      </c>
      <c r="C76" s="5" t="str">
        <f>"符玉秀"</f>
        <v>符玉秀</v>
      </c>
      <c r="D76" s="5" t="s">
        <v>83</v>
      </c>
    </row>
    <row r="77" ht="25" customHeight="1" spans="1:4">
      <c r="A77" s="5">
        <v>75</v>
      </c>
      <c r="B77" s="5" t="s">
        <v>60</v>
      </c>
      <c r="C77" s="5" t="str">
        <f>"刘音"</f>
        <v>刘音</v>
      </c>
      <c r="D77" s="5" t="s">
        <v>84</v>
      </c>
    </row>
    <row r="78" ht="25" customHeight="1" spans="1:4">
      <c r="A78" s="5">
        <v>76</v>
      </c>
      <c r="B78" s="5" t="s">
        <v>60</v>
      </c>
      <c r="C78" s="5" t="str">
        <f>"王琼瑶"</f>
        <v>王琼瑶</v>
      </c>
      <c r="D78" s="5" t="s">
        <v>85</v>
      </c>
    </row>
    <row r="79" ht="25" customHeight="1" spans="1:4">
      <c r="A79" s="5">
        <v>77</v>
      </c>
      <c r="B79" s="5" t="s">
        <v>60</v>
      </c>
      <c r="C79" s="5" t="str">
        <f>"王燕"</f>
        <v>王燕</v>
      </c>
      <c r="D79" s="5" t="s">
        <v>86</v>
      </c>
    </row>
    <row r="80" ht="25" customHeight="1" spans="1:4">
      <c r="A80" s="5">
        <v>78</v>
      </c>
      <c r="B80" s="5" t="s">
        <v>60</v>
      </c>
      <c r="C80" s="5" t="str">
        <f>"陈林云"</f>
        <v>陈林云</v>
      </c>
      <c r="D80" s="5" t="s">
        <v>87</v>
      </c>
    </row>
    <row r="81" ht="25" customHeight="1" spans="1:4">
      <c r="A81" s="5">
        <v>79</v>
      </c>
      <c r="B81" s="5" t="s">
        <v>60</v>
      </c>
      <c r="C81" s="5" t="str">
        <f>"王彩童"</f>
        <v>王彩童</v>
      </c>
      <c r="D81" s="5" t="s">
        <v>88</v>
      </c>
    </row>
    <row r="82" ht="25" customHeight="1" spans="1:4">
      <c r="A82" s="5">
        <v>80</v>
      </c>
      <c r="B82" s="5" t="s">
        <v>60</v>
      </c>
      <c r="C82" s="5" t="str">
        <f>"黄仪群"</f>
        <v>黄仪群</v>
      </c>
      <c r="D82" s="5" t="s">
        <v>89</v>
      </c>
    </row>
    <row r="83" ht="25" customHeight="1" spans="1:4">
      <c r="A83" s="5">
        <v>81</v>
      </c>
      <c r="B83" s="5" t="s">
        <v>60</v>
      </c>
      <c r="C83" s="5" t="str">
        <f>"刘俊轩"</f>
        <v>刘俊轩</v>
      </c>
      <c r="D83" s="5" t="s">
        <v>90</v>
      </c>
    </row>
    <row r="84" ht="25" customHeight="1" spans="1:4">
      <c r="A84" s="5">
        <v>82</v>
      </c>
      <c r="B84" s="5" t="s">
        <v>60</v>
      </c>
      <c r="C84" s="5" t="str">
        <f>"刘彤"</f>
        <v>刘彤</v>
      </c>
      <c r="D84" s="5" t="s">
        <v>91</v>
      </c>
    </row>
    <row r="85" ht="25" customHeight="1" spans="1:4">
      <c r="A85" s="5">
        <v>83</v>
      </c>
      <c r="B85" s="5" t="s">
        <v>60</v>
      </c>
      <c r="C85" s="5" t="str">
        <f>"谢召普"</f>
        <v>谢召普</v>
      </c>
      <c r="D85" s="5" t="s">
        <v>92</v>
      </c>
    </row>
    <row r="86" ht="25" customHeight="1" spans="1:4">
      <c r="A86" s="5">
        <v>84</v>
      </c>
      <c r="B86" s="5" t="s">
        <v>60</v>
      </c>
      <c r="C86" s="5" t="str">
        <f>"王铿翔"</f>
        <v>王铿翔</v>
      </c>
      <c r="D86" s="5" t="s">
        <v>93</v>
      </c>
    </row>
    <row r="87" ht="25" customHeight="1" spans="1:4">
      <c r="A87" s="5">
        <v>85</v>
      </c>
      <c r="B87" s="5" t="s">
        <v>60</v>
      </c>
      <c r="C87" s="5" t="str">
        <f>"郭金娟"</f>
        <v>郭金娟</v>
      </c>
      <c r="D87" s="5" t="s">
        <v>94</v>
      </c>
    </row>
    <row r="88" ht="25" customHeight="1" spans="1:4">
      <c r="A88" s="5">
        <v>86</v>
      </c>
      <c r="B88" s="5" t="s">
        <v>60</v>
      </c>
      <c r="C88" s="5" t="str">
        <f>"吴红"</f>
        <v>吴红</v>
      </c>
      <c r="D88" s="5" t="s">
        <v>95</v>
      </c>
    </row>
    <row r="89" ht="25" customHeight="1" spans="1:4">
      <c r="A89" s="5">
        <v>87</v>
      </c>
      <c r="B89" s="5" t="s">
        <v>60</v>
      </c>
      <c r="C89" s="5" t="str">
        <f>"林明荣"</f>
        <v>林明荣</v>
      </c>
      <c r="D89" s="5" t="s">
        <v>19</v>
      </c>
    </row>
    <row r="90" ht="25" customHeight="1" spans="1:4">
      <c r="A90" s="5">
        <v>88</v>
      </c>
      <c r="B90" s="5" t="s">
        <v>60</v>
      </c>
      <c r="C90" s="5" t="str">
        <f>"陈俏余"</f>
        <v>陈俏余</v>
      </c>
      <c r="D90" s="5" t="s">
        <v>96</v>
      </c>
    </row>
    <row r="91" ht="25" customHeight="1" spans="1:4">
      <c r="A91" s="5">
        <v>89</v>
      </c>
      <c r="B91" s="5" t="s">
        <v>60</v>
      </c>
      <c r="C91" s="5" t="str">
        <f>"罗敏仪"</f>
        <v>罗敏仪</v>
      </c>
      <c r="D91" s="5" t="s">
        <v>97</v>
      </c>
    </row>
    <row r="92" ht="25" customHeight="1" spans="1:4">
      <c r="A92" s="5">
        <v>90</v>
      </c>
      <c r="B92" s="5" t="s">
        <v>60</v>
      </c>
      <c r="C92" s="5" t="str">
        <f>"吴怡君"</f>
        <v>吴怡君</v>
      </c>
      <c r="D92" s="5" t="s">
        <v>98</v>
      </c>
    </row>
    <row r="93" ht="25" customHeight="1" spans="1:4">
      <c r="A93" s="5">
        <v>91</v>
      </c>
      <c r="B93" s="5" t="s">
        <v>60</v>
      </c>
      <c r="C93" s="5" t="str">
        <f>"郑馨鸯"</f>
        <v>郑馨鸯</v>
      </c>
      <c r="D93" s="5" t="s">
        <v>99</v>
      </c>
    </row>
    <row r="94" ht="25" customHeight="1" spans="1:4">
      <c r="A94" s="5">
        <v>92</v>
      </c>
      <c r="B94" s="5" t="s">
        <v>60</v>
      </c>
      <c r="C94" s="5" t="str">
        <f>"吴秋艳"</f>
        <v>吴秋艳</v>
      </c>
      <c r="D94" s="5" t="s">
        <v>100</v>
      </c>
    </row>
    <row r="95" ht="25" customHeight="1" spans="1:4">
      <c r="A95" s="5">
        <v>93</v>
      </c>
      <c r="B95" s="5" t="s">
        <v>60</v>
      </c>
      <c r="C95" s="5" t="str">
        <f>"孟雯琪"</f>
        <v>孟雯琪</v>
      </c>
      <c r="D95" s="5" t="s">
        <v>101</v>
      </c>
    </row>
    <row r="96" ht="25" customHeight="1" spans="1:4">
      <c r="A96" s="5">
        <v>94</v>
      </c>
      <c r="B96" s="5" t="s">
        <v>60</v>
      </c>
      <c r="C96" s="5" t="str">
        <f>"林一金"</f>
        <v>林一金</v>
      </c>
      <c r="D96" s="5" t="s">
        <v>102</v>
      </c>
    </row>
    <row r="97" ht="25" customHeight="1" spans="1:4">
      <c r="A97" s="5">
        <v>95</v>
      </c>
      <c r="B97" s="5" t="s">
        <v>60</v>
      </c>
      <c r="C97" s="5" t="str">
        <f>"吴天钊"</f>
        <v>吴天钊</v>
      </c>
      <c r="D97" s="5" t="s">
        <v>103</v>
      </c>
    </row>
    <row r="98" ht="25" customHeight="1" spans="1:4">
      <c r="A98" s="5">
        <v>96</v>
      </c>
      <c r="B98" s="5" t="s">
        <v>60</v>
      </c>
      <c r="C98" s="5" t="str">
        <f>"陈慧"</f>
        <v>陈慧</v>
      </c>
      <c r="D98" s="5" t="s">
        <v>104</v>
      </c>
    </row>
    <row r="99" ht="25" customHeight="1" spans="1:4">
      <c r="A99" s="5">
        <v>97</v>
      </c>
      <c r="B99" s="5" t="s">
        <v>60</v>
      </c>
      <c r="C99" s="5" t="str">
        <f>"何小丹"</f>
        <v>何小丹</v>
      </c>
      <c r="D99" s="5" t="s">
        <v>105</v>
      </c>
    </row>
    <row r="100" ht="25" customHeight="1" spans="1:4">
      <c r="A100" s="5">
        <v>98</v>
      </c>
      <c r="B100" s="5" t="s">
        <v>60</v>
      </c>
      <c r="C100" s="5" t="str">
        <f>"林欢"</f>
        <v>林欢</v>
      </c>
      <c r="D100" s="5" t="s">
        <v>106</v>
      </c>
    </row>
    <row r="101" ht="25" customHeight="1" spans="1:4">
      <c r="A101" s="5">
        <v>99</v>
      </c>
      <c r="B101" s="5" t="s">
        <v>60</v>
      </c>
      <c r="C101" s="5" t="str">
        <f>"谢宇彤"</f>
        <v>谢宇彤</v>
      </c>
      <c r="D101" s="5" t="s">
        <v>107</v>
      </c>
    </row>
    <row r="102" ht="25" customHeight="1" spans="1:4">
      <c r="A102" s="5">
        <v>100</v>
      </c>
      <c r="B102" s="5" t="s">
        <v>60</v>
      </c>
      <c r="C102" s="5" t="str">
        <f>"欧祖星"</f>
        <v>欧祖星</v>
      </c>
      <c r="D102" s="5" t="s">
        <v>108</v>
      </c>
    </row>
    <row r="103" ht="25" customHeight="1" spans="1:4">
      <c r="A103" s="5">
        <v>101</v>
      </c>
      <c r="B103" s="5" t="s">
        <v>60</v>
      </c>
      <c r="C103" s="5" t="str">
        <f>"向萌"</f>
        <v>向萌</v>
      </c>
      <c r="D103" s="5" t="s">
        <v>109</v>
      </c>
    </row>
    <row r="104" ht="25" customHeight="1" spans="1:4">
      <c r="A104" s="5">
        <v>102</v>
      </c>
      <c r="B104" s="5" t="s">
        <v>60</v>
      </c>
      <c r="C104" s="5" t="str">
        <f>"黎传玮"</f>
        <v>黎传玮</v>
      </c>
      <c r="D104" s="5" t="s">
        <v>110</v>
      </c>
    </row>
    <row r="105" ht="25" customHeight="1" spans="1:4">
      <c r="A105" s="5">
        <v>103</v>
      </c>
      <c r="B105" s="5" t="s">
        <v>60</v>
      </c>
      <c r="C105" s="5" t="str">
        <f>"王国栋"</f>
        <v>王国栋</v>
      </c>
      <c r="D105" s="5" t="s">
        <v>111</v>
      </c>
    </row>
    <row r="106" ht="25" customHeight="1" spans="1:4">
      <c r="A106" s="5">
        <v>104</v>
      </c>
      <c r="B106" s="5" t="s">
        <v>60</v>
      </c>
      <c r="C106" s="5" t="str">
        <f>"郭高妹"</f>
        <v>郭高妹</v>
      </c>
      <c r="D106" s="5" t="s">
        <v>112</v>
      </c>
    </row>
    <row r="107" ht="25" customHeight="1" spans="1:4">
      <c r="A107" s="5">
        <v>105</v>
      </c>
      <c r="B107" s="5" t="s">
        <v>60</v>
      </c>
      <c r="C107" s="5" t="str">
        <f>"吴胜"</f>
        <v>吴胜</v>
      </c>
      <c r="D107" s="5" t="s">
        <v>113</v>
      </c>
    </row>
    <row r="108" ht="25" customHeight="1" spans="1:4">
      <c r="A108" s="5">
        <v>106</v>
      </c>
      <c r="B108" s="5" t="s">
        <v>60</v>
      </c>
      <c r="C108" s="5" t="str">
        <f>"苏墩凯"</f>
        <v>苏墩凯</v>
      </c>
      <c r="D108" s="5" t="s">
        <v>114</v>
      </c>
    </row>
    <row r="109" ht="25" customHeight="1" spans="1:4">
      <c r="A109" s="5">
        <v>107</v>
      </c>
      <c r="B109" s="5" t="s">
        <v>60</v>
      </c>
      <c r="C109" s="5" t="str">
        <f>"曾妍"</f>
        <v>曾妍</v>
      </c>
      <c r="D109" s="5" t="s">
        <v>115</v>
      </c>
    </row>
    <row r="110" ht="25" customHeight="1" spans="1:4">
      <c r="A110" s="5">
        <v>108</v>
      </c>
      <c r="B110" s="5" t="s">
        <v>60</v>
      </c>
      <c r="C110" s="5" t="str">
        <f>"李选涓"</f>
        <v>李选涓</v>
      </c>
      <c r="D110" s="5" t="s">
        <v>116</v>
      </c>
    </row>
    <row r="111" ht="25" customHeight="1" spans="1:4">
      <c r="A111" s="5">
        <v>109</v>
      </c>
      <c r="B111" s="5" t="s">
        <v>60</v>
      </c>
      <c r="C111" s="5" t="str">
        <f>"黄秋敏"</f>
        <v>黄秋敏</v>
      </c>
      <c r="D111" s="5" t="s">
        <v>117</v>
      </c>
    </row>
    <row r="112" ht="25" customHeight="1" spans="1:4">
      <c r="A112" s="5">
        <v>110</v>
      </c>
      <c r="B112" s="5" t="s">
        <v>60</v>
      </c>
      <c r="C112" s="5" t="str">
        <f>"周娟"</f>
        <v>周娟</v>
      </c>
      <c r="D112" s="5" t="s">
        <v>118</v>
      </c>
    </row>
    <row r="113" ht="25" customHeight="1" spans="1:4">
      <c r="A113" s="5">
        <v>111</v>
      </c>
      <c r="B113" s="5" t="s">
        <v>60</v>
      </c>
      <c r="C113" s="5" t="str">
        <f>"王云辉"</f>
        <v>王云辉</v>
      </c>
      <c r="D113" s="5" t="s">
        <v>119</v>
      </c>
    </row>
    <row r="114" ht="25" customHeight="1" spans="1:4">
      <c r="A114" s="5">
        <v>112</v>
      </c>
      <c r="B114" s="5" t="s">
        <v>60</v>
      </c>
      <c r="C114" s="5" t="str">
        <f>"石皇雪"</f>
        <v>石皇雪</v>
      </c>
      <c r="D114" s="5" t="s">
        <v>120</v>
      </c>
    </row>
    <row r="115" ht="25" customHeight="1" spans="1:4">
      <c r="A115" s="5">
        <v>113</v>
      </c>
      <c r="B115" s="5" t="s">
        <v>60</v>
      </c>
      <c r="C115" s="5" t="str">
        <f>"邢淑媛"</f>
        <v>邢淑媛</v>
      </c>
      <c r="D115" s="5" t="s">
        <v>121</v>
      </c>
    </row>
    <row r="116" ht="25" customHeight="1" spans="1:4">
      <c r="A116" s="5">
        <v>114</v>
      </c>
      <c r="B116" s="5" t="s">
        <v>60</v>
      </c>
      <c r="C116" s="5" t="str">
        <f>"李娥"</f>
        <v>李娥</v>
      </c>
      <c r="D116" s="5" t="s">
        <v>122</v>
      </c>
    </row>
    <row r="117" ht="25" customHeight="1" spans="1:4">
      <c r="A117" s="5">
        <v>115</v>
      </c>
      <c r="B117" s="5" t="s">
        <v>60</v>
      </c>
      <c r="C117" s="5" t="str">
        <f>"刘宇佟"</f>
        <v>刘宇佟</v>
      </c>
      <c r="D117" s="5" t="s">
        <v>123</v>
      </c>
    </row>
    <row r="118" ht="25" customHeight="1" spans="1:4">
      <c r="A118" s="5">
        <v>116</v>
      </c>
      <c r="B118" s="5" t="s">
        <v>60</v>
      </c>
      <c r="C118" s="5" t="str">
        <f>"陈洋冰"</f>
        <v>陈洋冰</v>
      </c>
      <c r="D118" s="5" t="s">
        <v>124</v>
      </c>
    </row>
    <row r="119" ht="25" customHeight="1" spans="1:4">
      <c r="A119" s="5">
        <v>117</v>
      </c>
      <c r="B119" s="5" t="s">
        <v>60</v>
      </c>
      <c r="C119" s="5" t="str">
        <f>"蔡兴文"</f>
        <v>蔡兴文</v>
      </c>
      <c r="D119" s="5" t="s">
        <v>125</v>
      </c>
    </row>
    <row r="120" ht="25" customHeight="1" spans="1:4">
      <c r="A120" s="5">
        <v>118</v>
      </c>
      <c r="B120" s="5" t="s">
        <v>60</v>
      </c>
      <c r="C120" s="5" t="str">
        <f>"符小惠"</f>
        <v>符小惠</v>
      </c>
      <c r="D120" s="5" t="s">
        <v>126</v>
      </c>
    </row>
    <row r="121" ht="25" customHeight="1" spans="1:4">
      <c r="A121" s="5">
        <v>119</v>
      </c>
      <c r="B121" s="5" t="s">
        <v>60</v>
      </c>
      <c r="C121" s="5" t="str">
        <f>"符晓娟"</f>
        <v>符晓娟</v>
      </c>
      <c r="D121" s="5" t="s">
        <v>127</v>
      </c>
    </row>
    <row r="122" ht="25" customHeight="1" spans="1:4">
      <c r="A122" s="5">
        <v>120</v>
      </c>
      <c r="B122" s="5" t="s">
        <v>60</v>
      </c>
      <c r="C122" s="5" t="str">
        <f>"谢青"</f>
        <v>谢青</v>
      </c>
      <c r="D122" s="5" t="s">
        <v>128</v>
      </c>
    </row>
    <row r="123" ht="25" customHeight="1" spans="1:4">
      <c r="A123" s="5">
        <v>121</v>
      </c>
      <c r="B123" s="5" t="s">
        <v>60</v>
      </c>
      <c r="C123" s="5" t="str">
        <f>"林婵婵"</f>
        <v>林婵婵</v>
      </c>
      <c r="D123" s="5" t="s">
        <v>129</v>
      </c>
    </row>
    <row r="124" ht="25" customHeight="1" spans="1:4">
      <c r="A124" s="5">
        <v>122</v>
      </c>
      <c r="B124" s="5" t="s">
        <v>60</v>
      </c>
      <c r="C124" s="5" t="str">
        <f>"舒丹"</f>
        <v>舒丹</v>
      </c>
      <c r="D124" s="5" t="s">
        <v>130</v>
      </c>
    </row>
    <row r="125" ht="25" customHeight="1" spans="1:4">
      <c r="A125" s="5">
        <v>123</v>
      </c>
      <c r="B125" s="5" t="s">
        <v>60</v>
      </c>
      <c r="C125" s="5" t="str">
        <f>"许燕青"</f>
        <v>许燕青</v>
      </c>
      <c r="D125" s="5" t="s">
        <v>131</v>
      </c>
    </row>
    <row r="126" ht="25" customHeight="1" spans="1:4">
      <c r="A126" s="5">
        <v>124</v>
      </c>
      <c r="B126" s="5" t="s">
        <v>60</v>
      </c>
      <c r="C126" s="5" t="str">
        <f>"卢传炜"</f>
        <v>卢传炜</v>
      </c>
      <c r="D126" s="5" t="s">
        <v>132</v>
      </c>
    </row>
    <row r="127" ht="25" customHeight="1" spans="1:4">
      <c r="A127" s="5">
        <v>125</v>
      </c>
      <c r="B127" s="5" t="s">
        <v>60</v>
      </c>
      <c r="C127" s="5" t="str">
        <f>"倪德花"</f>
        <v>倪德花</v>
      </c>
      <c r="D127" s="5" t="s">
        <v>133</v>
      </c>
    </row>
    <row r="128" ht="25" customHeight="1" spans="1:4">
      <c r="A128" s="5">
        <v>126</v>
      </c>
      <c r="B128" s="5" t="s">
        <v>60</v>
      </c>
      <c r="C128" s="5" t="str">
        <f>"符颖萍"</f>
        <v>符颖萍</v>
      </c>
      <c r="D128" s="5" t="s">
        <v>134</v>
      </c>
    </row>
    <row r="129" ht="25" customHeight="1" spans="1:4">
      <c r="A129" s="5">
        <v>127</v>
      </c>
      <c r="B129" s="5" t="s">
        <v>60</v>
      </c>
      <c r="C129" s="5" t="str">
        <f>"蒙淑雅"</f>
        <v>蒙淑雅</v>
      </c>
      <c r="D129" s="5" t="s">
        <v>135</v>
      </c>
    </row>
    <row r="130" ht="25" customHeight="1" spans="1:4">
      <c r="A130" s="5">
        <v>128</v>
      </c>
      <c r="B130" s="5" t="s">
        <v>60</v>
      </c>
      <c r="C130" s="5" t="str">
        <f>"曾万丽"</f>
        <v>曾万丽</v>
      </c>
      <c r="D130" s="5" t="s">
        <v>136</v>
      </c>
    </row>
    <row r="131" ht="25" customHeight="1" spans="1:4">
      <c r="A131" s="5">
        <v>129</v>
      </c>
      <c r="B131" s="5" t="s">
        <v>60</v>
      </c>
      <c r="C131" s="5" t="str">
        <f>"王婷"</f>
        <v>王婷</v>
      </c>
      <c r="D131" s="5" t="s">
        <v>137</v>
      </c>
    </row>
    <row r="132" ht="25" customHeight="1" spans="1:4">
      <c r="A132" s="5">
        <v>130</v>
      </c>
      <c r="B132" s="5" t="s">
        <v>60</v>
      </c>
      <c r="C132" s="5" t="str">
        <f>"张浩"</f>
        <v>张浩</v>
      </c>
      <c r="D132" s="5" t="s">
        <v>138</v>
      </c>
    </row>
    <row r="133" ht="25" customHeight="1" spans="1:4">
      <c r="A133" s="5">
        <v>131</v>
      </c>
      <c r="B133" s="5" t="s">
        <v>60</v>
      </c>
      <c r="C133" s="5" t="str">
        <f>"羊桃英"</f>
        <v>羊桃英</v>
      </c>
      <c r="D133" s="5" t="s">
        <v>139</v>
      </c>
    </row>
    <row r="134" ht="25" customHeight="1" spans="1:4">
      <c r="A134" s="5">
        <v>132</v>
      </c>
      <c r="B134" s="5" t="s">
        <v>60</v>
      </c>
      <c r="C134" s="5" t="str">
        <f>"杨雨润"</f>
        <v>杨雨润</v>
      </c>
      <c r="D134" s="5" t="s">
        <v>140</v>
      </c>
    </row>
    <row r="135" ht="25" customHeight="1" spans="1:4">
      <c r="A135" s="5">
        <v>133</v>
      </c>
      <c r="B135" s="5" t="s">
        <v>60</v>
      </c>
      <c r="C135" s="5" t="str">
        <f>"刘振英"</f>
        <v>刘振英</v>
      </c>
      <c r="D135" s="5" t="s">
        <v>141</v>
      </c>
    </row>
    <row r="136" ht="25" customHeight="1" spans="1:4">
      <c r="A136" s="5">
        <v>134</v>
      </c>
      <c r="B136" s="5" t="s">
        <v>60</v>
      </c>
      <c r="C136" s="5" t="str">
        <f>"李正银"</f>
        <v>李正银</v>
      </c>
      <c r="D136" s="5" t="s">
        <v>142</v>
      </c>
    </row>
    <row r="137" ht="25" customHeight="1" spans="1:4">
      <c r="A137" s="5">
        <v>135</v>
      </c>
      <c r="B137" s="5" t="s">
        <v>60</v>
      </c>
      <c r="C137" s="5" t="str">
        <f>"林道琪"</f>
        <v>林道琪</v>
      </c>
      <c r="D137" s="5" t="s">
        <v>143</v>
      </c>
    </row>
    <row r="138" ht="25" customHeight="1" spans="1:4">
      <c r="A138" s="5">
        <v>136</v>
      </c>
      <c r="B138" s="5" t="s">
        <v>60</v>
      </c>
      <c r="C138" s="5" t="str">
        <f>"董欢"</f>
        <v>董欢</v>
      </c>
      <c r="D138" s="5" t="s">
        <v>144</v>
      </c>
    </row>
    <row r="139" ht="25" customHeight="1" spans="1:4">
      <c r="A139" s="5">
        <v>137</v>
      </c>
      <c r="B139" s="5" t="s">
        <v>60</v>
      </c>
      <c r="C139" s="5" t="str">
        <f>"杨立彬"</f>
        <v>杨立彬</v>
      </c>
      <c r="D139" s="5" t="s">
        <v>145</v>
      </c>
    </row>
    <row r="140" ht="25" customHeight="1" spans="1:4">
      <c r="A140" s="5">
        <v>138</v>
      </c>
      <c r="B140" s="5" t="s">
        <v>60</v>
      </c>
      <c r="C140" s="5" t="str">
        <f>"余欢"</f>
        <v>余欢</v>
      </c>
      <c r="D140" s="5" t="s">
        <v>146</v>
      </c>
    </row>
    <row r="141" ht="25" customHeight="1" spans="1:4">
      <c r="A141" s="5">
        <v>139</v>
      </c>
      <c r="B141" s="5" t="s">
        <v>60</v>
      </c>
      <c r="C141" s="5" t="str">
        <f>"钟志香"</f>
        <v>钟志香</v>
      </c>
      <c r="D141" s="5" t="s">
        <v>147</v>
      </c>
    </row>
    <row r="142" ht="25" customHeight="1" spans="1:4">
      <c r="A142" s="5">
        <v>140</v>
      </c>
      <c r="B142" s="5" t="s">
        <v>60</v>
      </c>
      <c r="C142" s="5" t="str">
        <f>"陈玲"</f>
        <v>陈玲</v>
      </c>
      <c r="D142" s="5" t="s">
        <v>148</v>
      </c>
    </row>
    <row r="143" ht="25" customHeight="1" spans="1:4">
      <c r="A143" s="5">
        <v>141</v>
      </c>
      <c r="B143" s="5" t="s">
        <v>60</v>
      </c>
      <c r="C143" s="5" t="str">
        <f>"符宏金"</f>
        <v>符宏金</v>
      </c>
      <c r="D143" s="5" t="s">
        <v>149</v>
      </c>
    </row>
    <row r="144" ht="25" customHeight="1" spans="1:4">
      <c r="A144" s="5">
        <v>142</v>
      </c>
      <c r="B144" s="5" t="s">
        <v>60</v>
      </c>
      <c r="C144" s="5" t="str">
        <f>"洪婕"</f>
        <v>洪婕</v>
      </c>
      <c r="D144" s="5" t="s">
        <v>150</v>
      </c>
    </row>
    <row r="145" ht="25" customHeight="1" spans="1:4">
      <c r="A145" s="5">
        <v>143</v>
      </c>
      <c r="B145" s="5" t="s">
        <v>60</v>
      </c>
      <c r="C145" s="5" t="str">
        <f>"林春娇"</f>
        <v>林春娇</v>
      </c>
      <c r="D145" s="5" t="s">
        <v>151</v>
      </c>
    </row>
    <row r="146" ht="25" customHeight="1" spans="1:4">
      <c r="A146" s="5">
        <v>144</v>
      </c>
      <c r="B146" s="5" t="s">
        <v>60</v>
      </c>
      <c r="C146" s="5" t="str">
        <f>"符芳玲"</f>
        <v>符芳玲</v>
      </c>
      <c r="D146" s="5" t="s">
        <v>152</v>
      </c>
    </row>
    <row r="147" ht="25" customHeight="1" spans="1:4">
      <c r="A147" s="5">
        <v>145</v>
      </c>
      <c r="B147" s="5" t="s">
        <v>60</v>
      </c>
      <c r="C147" s="5" t="str">
        <f>"杜秀菁"</f>
        <v>杜秀菁</v>
      </c>
      <c r="D147" s="5" t="s">
        <v>153</v>
      </c>
    </row>
    <row r="148" ht="25" customHeight="1" spans="1:4">
      <c r="A148" s="5">
        <v>146</v>
      </c>
      <c r="B148" s="5" t="s">
        <v>60</v>
      </c>
      <c r="C148" s="5" t="str">
        <f>"容珠所"</f>
        <v>容珠所</v>
      </c>
      <c r="D148" s="5" t="s">
        <v>154</v>
      </c>
    </row>
    <row r="149" ht="25" customHeight="1" spans="1:4">
      <c r="A149" s="5">
        <v>147</v>
      </c>
      <c r="B149" s="5" t="s">
        <v>60</v>
      </c>
      <c r="C149" s="5" t="str">
        <f>"林师宇"</f>
        <v>林师宇</v>
      </c>
      <c r="D149" s="5" t="s">
        <v>155</v>
      </c>
    </row>
    <row r="150" ht="25" customHeight="1" spans="1:4">
      <c r="A150" s="5">
        <v>148</v>
      </c>
      <c r="B150" s="5" t="s">
        <v>60</v>
      </c>
      <c r="C150" s="5" t="str">
        <f>"曾静"</f>
        <v>曾静</v>
      </c>
      <c r="D150" s="5" t="s">
        <v>156</v>
      </c>
    </row>
    <row r="151" ht="25" customHeight="1" spans="1:4">
      <c r="A151" s="5">
        <v>149</v>
      </c>
      <c r="B151" s="5" t="s">
        <v>60</v>
      </c>
      <c r="C151" s="5" t="str">
        <f>"王小丽"</f>
        <v>王小丽</v>
      </c>
      <c r="D151" s="5" t="s">
        <v>157</v>
      </c>
    </row>
    <row r="152" ht="25" customHeight="1" spans="1:4">
      <c r="A152" s="5">
        <v>150</v>
      </c>
      <c r="B152" s="5" t="s">
        <v>60</v>
      </c>
      <c r="C152" s="5" t="str">
        <f>"陈巧慧"</f>
        <v>陈巧慧</v>
      </c>
      <c r="D152" s="5" t="s">
        <v>158</v>
      </c>
    </row>
    <row r="153" ht="25" customHeight="1" spans="1:4">
      <c r="A153" s="5">
        <v>151</v>
      </c>
      <c r="B153" s="5" t="s">
        <v>60</v>
      </c>
      <c r="C153" s="5" t="str">
        <f>"程海燕"</f>
        <v>程海燕</v>
      </c>
      <c r="D153" s="5" t="s">
        <v>159</v>
      </c>
    </row>
    <row r="154" ht="25" customHeight="1" spans="1:4">
      <c r="A154" s="5">
        <v>152</v>
      </c>
      <c r="B154" s="5" t="s">
        <v>60</v>
      </c>
      <c r="C154" s="5" t="str">
        <f>"李莹莹"</f>
        <v>李莹莹</v>
      </c>
      <c r="D154" s="5" t="s">
        <v>160</v>
      </c>
    </row>
    <row r="155" ht="25" customHeight="1" spans="1:4">
      <c r="A155" s="5">
        <v>153</v>
      </c>
      <c r="B155" s="5" t="s">
        <v>60</v>
      </c>
      <c r="C155" s="5" t="str">
        <f>"符致帅"</f>
        <v>符致帅</v>
      </c>
      <c r="D155" s="5" t="s">
        <v>161</v>
      </c>
    </row>
    <row r="156" ht="25" customHeight="1" spans="1:4">
      <c r="A156" s="5">
        <v>154</v>
      </c>
      <c r="B156" s="5" t="s">
        <v>60</v>
      </c>
      <c r="C156" s="5" t="str">
        <f>"周红燕"</f>
        <v>周红燕</v>
      </c>
      <c r="D156" s="5" t="s">
        <v>162</v>
      </c>
    </row>
    <row r="157" ht="25" customHeight="1" spans="1:4">
      <c r="A157" s="5">
        <v>155</v>
      </c>
      <c r="B157" s="5" t="s">
        <v>60</v>
      </c>
      <c r="C157" s="5" t="str">
        <f>"刘贤女"</f>
        <v>刘贤女</v>
      </c>
      <c r="D157" s="5" t="s">
        <v>163</v>
      </c>
    </row>
    <row r="158" ht="25" customHeight="1" spans="1:4">
      <c r="A158" s="5">
        <v>156</v>
      </c>
      <c r="B158" s="5" t="s">
        <v>60</v>
      </c>
      <c r="C158" s="5" t="str">
        <f>"卢璇"</f>
        <v>卢璇</v>
      </c>
      <c r="D158" s="5" t="s">
        <v>164</v>
      </c>
    </row>
    <row r="159" ht="25" customHeight="1" spans="1:4">
      <c r="A159" s="5">
        <v>157</v>
      </c>
      <c r="B159" s="5" t="s">
        <v>60</v>
      </c>
      <c r="C159" s="5" t="str">
        <f>"林岽妮"</f>
        <v>林岽妮</v>
      </c>
      <c r="D159" s="5" t="s">
        <v>165</v>
      </c>
    </row>
    <row r="160" ht="25" customHeight="1" spans="1:4">
      <c r="A160" s="5">
        <v>158</v>
      </c>
      <c r="B160" s="5" t="s">
        <v>60</v>
      </c>
      <c r="C160" s="5" t="str">
        <f>"蔡雪伟"</f>
        <v>蔡雪伟</v>
      </c>
      <c r="D160" s="5" t="s">
        <v>166</v>
      </c>
    </row>
    <row r="161" ht="25" customHeight="1" spans="1:4">
      <c r="A161" s="5">
        <v>159</v>
      </c>
      <c r="B161" s="5" t="s">
        <v>60</v>
      </c>
      <c r="C161" s="5" t="str">
        <f>"黄芳"</f>
        <v>黄芳</v>
      </c>
      <c r="D161" s="5" t="s">
        <v>167</v>
      </c>
    </row>
    <row r="162" ht="25" customHeight="1" spans="1:4">
      <c r="A162" s="5">
        <v>160</v>
      </c>
      <c r="B162" s="5" t="s">
        <v>60</v>
      </c>
      <c r="C162" s="5" t="str">
        <f>"符秀柳"</f>
        <v>符秀柳</v>
      </c>
      <c r="D162" s="5" t="s">
        <v>168</v>
      </c>
    </row>
    <row r="163" ht="25" customHeight="1" spans="1:4">
      <c r="A163" s="5">
        <v>161</v>
      </c>
      <c r="B163" s="5" t="s">
        <v>60</v>
      </c>
      <c r="C163" s="5" t="str">
        <f>"陈芳虹"</f>
        <v>陈芳虹</v>
      </c>
      <c r="D163" s="5" t="s">
        <v>169</v>
      </c>
    </row>
    <row r="164" ht="25" customHeight="1" spans="1:4">
      <c r="A164" s="5">
        <v>162</v>
      </c>
      <c r="B164" s="5" t="s">
        <v>60</v>
      </c>
      <c r="C164" s="5" t="str">
        <f>"蒙运追"</f>
        <v>蒙运追</v>
      </c>
      <c r="D164" s="5" t="s">
        <v>170</v>
      </c>
    </row>
    <row r="165" ht="25" customHeight="1" spans="1:4">
      <c r="A165" s="5">
        <v>163</v>
      </c>
      <c r="B165" s="5" t="s">
        <v>60</v>
      </c>
      <c r="C165" s="5" t="str">
        <f>"王莺桥"</f>
        <v>王莺桥</v>
      </c>
      <c r="D165" s="5" t="s">
        <v>171</v>
      </c>
    </row>
    <row r="166" ht="25" customHeight="1" spans="1:4">
      <c r="A166" s="5">
        <v>164</v>
      </c>
      <c r="B166" s="5" t="s">
        <v>60</v>
      </c>
      <c r="C166" s="5" t="str">
        <f>"陈谨欣"</f>
        <v>陈谨欣</v>
      </c>
      <c r="D166" s="5" t="s">
        <v>172</v>
      </c>
    </row>
    <row r="167" ht="25" customHeight="1" spans="1:4">
      <c r="A167" s="5">
        <v>165</v>
      </c>
      <c r="B167" s="5" t="s">
        <v>60</v>
      </c>
      <c r="C167" s="5" t="str">
        <f>"陈桂凤"</f>
        <v>陈桂凤</v>
      </c>
      <c r="D167" s="5" t="s">
        <v>173</v>
      </c>
    </row>
    <row r="168" ht="25" customHeight="1" spans="1:4">
      <c r="A168" s="5">
        <v>166</v>
      </c>
      <c r="B168" s="5" t="s">
        <v>60</v>
      </c>
      <c r="C168" s="5" t="str">
        <f>"刘桂顺"</f>
        <v>刘桂顺</v>
      </c>
      <c r="D168" s="5" t="s">
        <v>174</v>
      </c>
    </row>
    <row r="169" ht="25" customHeight="1" spans="1:4">
      <c r="A169" s="5">
        <v>167</v>
      </c>
      <c r="B169" s="5" t="s">
        <v>60</v>
      </c>
      <c r="C169" s="5" t="str">
        <f>"文万港"</f>
        <v>文万港</v>
      </c>
      <c r="D169" s="5" t="s">
        <v>175</v>
      </c>
    </row>
    <row r="170" ht="25" customHeight="1" spans="1:4">
      <c r="A170" s="5">
        <v>168</v>
      </c>
      <c r="B170" s="5" t="s">
        <v>60</v>
      </c>
      <c r="C170" s="5" t="str">
        <f>"符永怡"</f>
        <v>符永怡</v>
      </c>
      <c r="D170" s="5" t="s">
        <v>176</v>
      </c>
    </row>
    <row r="171" ht="25" customHeight="1" spans="1:4">
      <c r="A171" s="5">
        <v>169</v>
      </c>
      <c r="B171" s="5" t="s">
        <v>60</v>
      </c>
      <c r="C171" s="5" t="str">
        <f>"莫海敏"</f>
        <v>莫海敏</v>
      </c>
      <c r="D171" s="5" t="s">
        <v>177</v>
      </c>
    </row>
    <row r="172" ht="25" customHeight="1" spans="1:4">
      <c r="A172" s="5">
        <v>170</v>
      </c>
      <c r="B172" s="5" t="s">
        <v>60</v>
      </c>
      <c r="C172" s="5" t="str">
        <f>"洪琼芳"</f>
        <v>洪琼芳</v>
      </c>
      <c r="D172" s="5" t="s">
        <v>178</v>
      </c>
    </row>
    <row r="173" ht="25" customHeight="1" spans="1:4">
      <c r="A173" s="5">
        <v>171</v>
      </c>
      <c r="B173" s="5" t="s">
        <v>60</v>
      </c>
      <c r="C173" s="5" t="str">
        <f>"董竞阳"</f>
        <v>董竞阳</v>
      </c>
      <c r="D173" s="5" t="s">
        <v>179</v>
      </c>
    </row>
    <row r="174" ht="25" customHeight="1" spans="1:4">
      <c r="A174" s="5">
        <v>172</v>
      </c>
      <c r="B174" s="5" t="s">
        <v>60</v>
      </c>
      <c r="C174" s="5" t="str">
        <f>"陈欢"</f>
        <v>陈欢</v>
      </c>
      <c r="D174" s="5" t="s">
        <v>180</v>
      </c>
    </row>
    <row r="175" ht="25" customHeight="1" spans="1:4">
      <c r="A175" s="5">
        <v>173</v>
      </c>
      <c r="B175" s="5" t="s">
        <v>60</v>
      </c>
      <c r="C175" s="5" t="str">
        <f>"严青余"</f>
        <v>严青余</v>
      </c>
      <c r="D175" s="5" t="s">
        <v>181</v>
      </c>
    </row>
    <row r="176" ht="25" customHeight="1" spans="1:4">
      <c r="A176" s="5">
        <v>174</v>
      </c>
      <c r="B176" s="5" t="s">
        <v>60</v>
      </c>
      <c r="C176" s="5" t="str">
        <f>"董富月"</f>
        <v>董富月</v>
      </c>
      <c r="D176" s="5" t="s">
        <v>182</v>
      </c>
    </row>
    <row r="177" ht="25" customHeight="1" spans="1:4">
      <c r="A177" s="5">
        <v>175</v>
      </c>
      <c r="B177" s="5" t="s">
        <v>60</v>
      </c>
      <c r="C177" s="5" t="str">
        <f>"黎日春"</f>
        <v>黎日春</v>
      </c>
      <c r="D177" s="5" t="s">
        <v>183</v>
      </c>
    </row>
    <row r="178" ht="25" customHeight="1" spans="1:4">
      <c r="A178" s="5">
        <v>176</v>
      </c>
      <c r="B178" s="5" t="s">
        <v>60</v>
      </c>
      <c r="C178" s="5" t="str">
        <f>"符香茹"</f>
        <v>符香茹</v>
      </c>
      <c r="D178" s="5" t="s">
        <v>184</v>
      </c>
    </row>
    <row r="179" ht="25" customHeight="1" spans="1:4">
      <c r="A179" s="5">
        <v>177</v>
      </c>
      <c r="B179" s="5" t="s">
        <v>60</v>
      </c>
      <c r="C179" s="5" t="str">
        <f>"陈若玉"</f>
        <v>陈若玉</v>
      </c>
      <c r="D179" s="5" t="s">
        <v>185</v>
      </c>
    </row>
    <row r="180" ht="25" customHeight="1" spans="1:4">
      <c r="A180" s="5">
        <v>178</v>
      </c>
      <c r="B180" s="5" t="s">
        <v>60</v>
      </c>
      <c r="C180" s="5" t="str">
        <f>"王雪环"</f>
        <v>王雪环</v>
      </c>
      <c r="D180" s="5" t="s">
        <v>186</v>
      </c>
    </row>
    <row r="181" ht="25" customHeight="1" spans="1:4">
      <c r="A181" s="5">
        <v>179</v>
      </c>
      <c r="B181" s="5" t="s">
        <v>60</v>
      </c>
      <c r="C181" s="5" t="str">
        <f>"吴杰"</f>
        <v>吴杰</v>
      </c>
      <c r="D181" s="5" t="s">
        <v>187</v>
      </c>
    </row>
    <row r="182" ht="25" customHeight="1" spans="1:4">
      <c r="A182" s="5">
        <v>180</v>
      </c>
      <c r="B182" s="5" t="s">
        <v>60</v>
      </c>
      <c r="C182" s="5" t="str">
        <f>"罗仁霞"</f>
        <v>罗仁霞</v>
      </c>
      <c r="D182" s="5" t="s">
        <v>188</v>
      </c>
    </row>
    <row r="183" ht="25" customHeight="1" spans="1:4">
      <c r="A183" s="5">
        <v>181</v>
      </c>
      <c r="B183" s="5" t="s">
        <v>60</v>
      </c>
      <c r="C183" s="5" t="str">
        <f>"黄泰民"</f>
        <v>黄泰民</v>
      </c>
      <c r="D183" s="5" t="s">
        <v>189</v>
      </c>
    </row>
    <row r="184" ht="25" customHeight="1" spans="1:4">
      <c r="A184" s="5">
        <v>182</v>
      </c>
      <c r="B184" s="5" t="s">
        <v>60</v>
      </c>
      <c r="C184" s="5" t="str">
        <f>"曾秋蕊"</f>
        <v>曾秋蕊</v>
      </c>
      <c r="D184" s="5" t="s">
        <v>190</v>
      </c>
    </row>
    <row r="185" ht="25" customHeight="1" spans="1:4">
      <c r="A185" s="5">
        <v>183</v>
      </c>
      <c r="B185" s="5" t="s">
        <v>60</v>
      </c>
      <c r="C185" s="5" t="str">
        <f>"陈春妮"</f>
        <v>陈春妮</v>
      </c>
      <c r="D185" s="5" t="s">
        <v>191</v>
      </c>
    </row>
    <row r="186" ht="25" customHeight="1" spans="1:4">
      <c r="A186" s="5">
        <v>184</v>
      </c>
      <c r="B186" s="5" t="s">
        <v>60</v>
      </c>
      <c r="C186" s="5" t="str">
        <f>"王娜"</f>
        <v>王娜</v>
      </c>
      <c r="D186" s="5" t="s">
        <v>192</v>
      </c>
    </row>
    <row r="187" ht="25" customHeight="1" spans="1:4">
      <c r="A187" s="5">
        <v>185</v>
      </c>
      <c r="B187" s="5" t="s">
        <v>60</v>
      </c>
      <c r="C187" s="5" t="str">
        <f>"廖小凤"</f>
        <v>廖小凤</v>
      </c>
      <c r="D187" s="5" t="s">
        <v>193</v>
      </c>
    </row>
    <row r="188" ht="25" customHeight="1" spans="1:4">
      <c r="A188" s="5">
        <v>186</v>
      </c>
      <c r="B188" s="5" t="s">
        <v>60</v>
      </c>
      <c r="C188" s="5" t="str">
        <f>"林秋"</f>
        <v>林秋</v>
      </c>
      <c r="D188" s="5" t="s">
        <v>194</v>
      </c>
    </row>
    <row r="189" ht="25" customHeight="1" spans="1:4">
      <c r="A189" s="5">
        <v>187</v>
      </c>
      <c r="B189" s="5" t="s">
        <v>60</v>
      </c>
      <c r="C189" s="5" t="str">
        <f>"钟文韩"</f>
        <v>钟文韩</v>
      </c>
      <c r="D189" s="5" t="s">
        <v>195</v>
      </c>
    </row>
    <row r="190" ht="25" customHeight="1" spans="1:4">
      <c r="A190" s="5">
        <v>188</v>
      </c>
      <c r="B190" s="5" t="s">
        <v>60</v>
      </c>
      <c r="C190" s="5" t="str">
        <f>"章冬燕"</f>
        <v>章冬燕</v>
      </c>
      <c r="D190" s="5" t="s">
        <v>196</v>
      </c>
    </row>
    <row r="191" ht="25" customHeight="1" spans="1:4">
      <c r="A191" s="5">
        <v>189</v>
      </c>
      <c r="B191" s="5" t="s">
        <v>60</v>
      </c>
      <c r="C191" s="5" t="str">
        <f>"郑玉婷"</f>
        <v>郑玉婷</v>
      </c>
      <c r="D191" s="5" t="s">
        <v>197</v>
      </c>
    </row>
    <row r="192" ht="25" customHeight="1" spans="1:4">
      <c r="A192" s="5">
        <v>190</v>
      </c>
      <c r="B192" s="5" t="s">
        <v>60</v>
      </c>
      <c r="C192" s="5" t="str">
        <f>"容丽莹"</f>
        <v>容丽莹</v>
      </c>
      <c r="D192" s="5" t="s">
        <v>198</v>
      </c>
    </row>
    <row r="193" ht="25" customHeight="1" spans="1:4">
      <c r="A193" s="5">
        <v>191</v>
      </c>
      <c r="B193" s="5" t="s">
        <v>60</v>
      </c>
      <c r="C193" s="5" t="str">
        <f>"谢振连"</f>
        <v>谢振连</v>
      </c>
      <c r="D193" s="5" t="s">
        <v>199</v>
      </c>
    </row>
    <row r="194" ht="25" customHeight="1" spans="1:4">
      <c r="A194" s="5">
        <v>192</v>
      </c>
      <c r="B194" s="5" t="s">
        <v>60</v>
      </c>
      <c r="C194" s="5" t="str">
        <f>"林兰樱"</f>
        <v>林兰樱</v>
      </c>
      <c r="D194" s="5" t="s">
        <v>200</v>
      </c>
    </row>
    <row r="195" ht="25" customHeight="1" spans="1:4">
      <c r="A195" s="5">
        <v>193</v>
      </c>
      <c r="B195" s="5" t="s">
        <v>60</v>
      </c>
      <c r="C195" s="5" t="str">
        <f>"蒲宏娜"</f>
        <v>蒲宏娜</v>
      </c>
      <c r="D195" s="5" t="s">
        <v>201</v>
      </c>
    </row>
    <row r="196" ht="25" customHeight="1" spans="1:4">
      <c r="A196" s="5">
        <v>194</v>
      </c>
      <c r="B196" s="5" t="s">
        <v>60</v>
      </c>
      <c r="C196" s="5" t="str">
        <f>"潘温静"</f>
        <v>潘温静</v>
      </c>
      <c r="D196" s="5" t="s">
        <v>202</v>
      </c>
    </row>
    <row r="197" ht="25" customHeight="1" spans="1:4">
      <c r="A197" s="5">
        <v>195</v>
      </c>
      <c r="B197" s="5" t="s">
        <v>60</v>
      </c>
      <c r="C197" s="5" t="str">
        <f>"潘海丰"</f>
        <v>潘海丰</v>
      </c>
      <c r="D197" s="5" t="s">
        <v>203</v>
      </c>
    </row>
    <row r="198" ht="25" customHeight="1" spans="1:4">
      <c r="A198" s="5">
        <v>196</v>
      </c>
      <c r="B198" s="5" t="s">
        <v>60</v>
      </c>
      <c r="C198" s="5" t="str">
        <f>"林珍妮"</f>
        <v>林珍妮</v>
      </c>
      <c r="D198" s="5" t="s">
        <v>204</v>
      </c>
    </row>
    <row r="199" ht="25" customHeight="1" spans="1:4">
      <c r="A199" s="5">
        <v>197</v>
      </c>
      <c r="B199" s="5" t="s">
        <v>60</v>
      </c>
      <c r="C199" s="5" t="str">
        <f>"陈格格"</f>
        <v>陈格格</v>
      </c>
      <c r="D199" s="5" t="s">
        <v>205</v>
      </c>
    </row>
    <row r="200" ht="25" customHeight="1" spans="1:4">
      <c r="A200" s="5">
        <v>198</v>
      </c>
      <c r="B200" s="5" t="s">
        <v>60</v>
      </c>
      <c r="C200" s="5" t="str">
        <f>"李平麒"</f>
        <v>李平麒</v>
      </c>
      <c r="D200" s="5" t="s">
        <v>206</v>
      </c>
    </row>
    <row r="201" ht="25" customHeight="1" spans="1:4">
      <c r="A201" s="5">
        <v>199</v>
      </c>
      <c r="B201" s="5" t="s">
        <v>60</v>
      </c>
      <c r="C201" s="5" t="str">
        <f>"张晓骅"</f>
        <v>张晓骅</v>
      </c>
      <c r="D201" s="5" t="s">
        <v>207</v>
      </c>
    </row>
    <row r="202" ht="25" customHeight="1" spans="1:4">
      <c r="A202" s="5">
        <v>200</v>
      </c>
      <c r="B202" s="5" t="s">
        <v>60</v>
      </c>
      <c r="C202" s="5" t="str">
        <f>"王晓娜"</f>
        <v>王晓娜</v>
      </c>
      <c r="D202" s="5" t="s">
        <v>208</v>
      </c>
    </row>
    <row r="203" ht="25" customHeight="1" spans="1:4">
      <c r="A203" s="5">
        <v>201</v>
      </c>
      <c r="B203" s="5" t="s">
        <v>60</v>
      </c>
      <c r="C203" s="5" t="str">
        <f>"吴瑜"</f>
        <v>吴瑜</v>
      </c>
      <c r="D203" s="5" t="s">
        <v>209</v>
      </c>
    </row>
    <row r="204" ht="25" customHeight="1" spans="1:4">
      <c r="A204" s="5">
        <v>202</v>
      </c>
      <c r="B204" s="5" t="s">
        <v>60</v>
      </c>
      <c r="C204" s="5" t="str">
        <f>"王丽鸯"</f>
        <v>王丽鸯</v>
      </c>
      <c r="D204" s="5" t="s">
        <v>210</v>
      </c>
    </row>
    <row r="205" ht="25" customHeight="1" spans="1:4">
      <c r="A205" s="5">
        <v>203</v>
      </c>
      <c r="B205" s="5" t="s">
        <v>60</v>
      </c>
      <c r="C205" s="5" t="str">
        <f>"赵成益"</f>
        <v>赵成益</v>
      </c>
      <c r="D205" s="5" t="s">
        <v>211</v>
      </c>
    </row>
    <row r="206" ht="25" customHeight="1" spans="1:4">
      <c r="A206" s="5">
        <v>204</v>
      </c>
      <c r="B206" s="5" t="s">
        <v>60</v>
      </c>
      <c r="C206" s="5" t="str">
        <f>"郭天才"</f>
        <v>郭天才</v>
      </c>
      <c r="D206" s="5" t="s">
        <v>212</v>
      </c>
    </row>
    <row r="207" ht="25" customHeight="1" spans="1:4">
      <c r="A207" s="5">
        <v>205</v>
      </c>
      <c r="B207" s="5" t="s">
        <v>60</v>
      </c>
      <c r="C207" s="5" t="str">
        <f>"李日秋"</f>
        <v>李日秋</v>
      </c>
      <c r="D207" s="5" t="s">
        <v>213</v>
      </c>
    </row>
    <row r="208" ht="25" customHeight="1" spans="1:4">
      <c r="A208" s="5">
        <v>206</v>
      </c>
      <c r="B208" s="5" t="s">
        <v>60</v>
      </c>
      <c r="C208" s="5" t="str">
        <f>"李安英"</f>
        <v>李安英</v>
      </c>
      <c r="D208" s="5" t="s">
        <v>214</v>
      </c>
    </row>
    <row r="209" ht="25" customHeight="1" spans="1:4">
      <c r="A209" s="5">
        <v>207</v>
      </c>
      <c r="B209" s="5" t="s">
        <v>60</v>
      </c>
      <c r="C209" s="5" t="str">
        <f>"陈积培"</f>
        <v>陈积培</v>
      </c>
      <c r="D209" s="5" t="s">
        <v>215</v>
      </c>
    </row>
    <row r="210" ht="25" customHeight="1" spans="1:4">
      <c r="A210" s="5">
        <v>208</v>
      </c>
      <c r="B210" s="5" t="s">
        <v>60</v>
      </c>
      <c r="C210" s="5" t="str">
        <f>"王碧婷"</f>
        <v>王碧婷</v>
      </c>
      <c r="D210" s="5" t="s">
        <v>216</v>
      </c>
    </row>
    <row r="211" ht="25" customHeight="1" spans="1:4">
      <c r="A211" s="5">
        <v>209</v>
      </c>
      <c r="B211" s="5" t="s">
        <v>60</v>
      </c>
      <c r="C211" s="5" t="str">
        <f>"文让玲"</f>
        <v>文让玲</v>
      </c>
      <c r="D211" s="5" t="s">
        <v>217</v>
      </c>
    </row>
    <row r="212" ht="25" customHeight="1" spans="1:4">
      <c r="A212" s="5">
        <v>210</v>
      </c>
      <c r="B212" s="5" t="s">
        <v>60</v>
      </c>
      <c r="C212" s="5" t="str">
        <f>"郭学珠"</f>
        <v>郭学珠</v>
      </c>
      <c r="D212" s="5" t="s">
        <v>218</v>
      </c>
    </row>
    <row r="213" ht="25" customHeight="1" spans="1:4">
      <c r="A213" s="5">
        <v>211</v>
      </c>
      <c r="B213" s="5" t="s">
        <v>60</v>
      </c>
      <c r="C213" s="5" t="str">
        <f>"张梅香"</f>
        <v>张梅香</v>
      </c>
      <c r="D213" s="5" t="s">
        <v>219</v>
      </c>
    </row>
    <row r="214" ht="25" customHeight="1" spans="1:4">
      <c r="A214" s="5">
        <v>212</v>
      </c>
      <c r="B214" s="5" t="s">
        <v>60</v>
      </c>
      <c r="C214" s="5" t="str">
        <f>"梁艳丽"</f>
        <v>梁艳丽</v>
      </c>
      <c r="D214" s="5" t="s">
        <v>220</v>
      </c>
    </row>
    <row r="215" ht="25" customHeight="1" spans="1:4">
      <c r="A215" s="5">
        <v>213</v>
      </c>
      <c r="B215" s="5" t="s">
        <v>60</v>
      </c>
      <c r="C215" s="5" t="str">
        <f>"王婷婷"</f>
        <v>王婷婷</v>
      </c>
      <c r="D215" s="5" t="s">
        <v>221</v>
      </c>
    </row>
    <row r="216" ht="25" customHeight="1" spans="1:4">
      <c r="A216" s="5">
        <v>214</v>
      </c>
      <c r="B216" s="5" t="s">
        <v>60</v>
      </c>
      <c r="C216" s="5" t="str">
        <f>"邱垂平"</f>
        <v>邱垂平</v>
      </c>
      <c r="D216" s="5" t="s">
        <v>222</v>
      </c>
    </row>
    <row r="217" ht="25" customHeight="1" spans="1:4">
      <c r="A217" s="5">
        <v>215</v>
      </c>
      <c r="B217" s="5" t="s">
        <v>60</v>
      </c>
      <c r="C217" s="5" t="str">
        <f>"符绵绵"</f>
        <v>符绵绵</v>
      </c>
      <c r="D217" s="5" t="s">
        <v>223</v>
      </c>
    </row>
    <row r="218" ht="25" customHeight="1" spans="1:4">
      <c r="A218" s="5">
        <v>216</v>
      </c>
      <c r="B218" s="5" t="s">
        <v>60</v>
      </c>
      <c r="C218" s="5" t="str">
        <f>"薛金燕"</f>
        <v>薛金燕</v>
      </c>
      <c r="D218" s="5" t="s">
        <v>224</v>
      </c>
    </row>
    <row r="219" ht="25" customHeight="1" spans="1:4">
      <c r="A219" s="5">
        <v>217</v>
      </c>
      <c r="B219" s="5" t="s">
        <v>60</v>
      </c>
      <c r="C219" s="5" t="str">
        <f>"钟妹菲"</f>
        <v>钟妹菲</v>
      </c>
      <c r="D219" s="5" t="s">
        <v>225</v>
      </c>
    </row>
    <row r="220" ht="25" customHeight="1" spans="1:4">
      <c r="A220" s="5">
        <v>218</v>
      </c>
      <c r="B220" s="5" t="s">
        <v>60</v>
      </c>
      <c r="C220" s="5" t="str">
        <f>"李杰英"</f>
        <v>李杰英</v>
      </c>
      <c r="D220" s="5" t="s">
        <v>226</v>
      </c>
    </row>
    <row r="221" ht="25" customHeight="1" spans="1:4">
      <c r="A221" s="5">
        <v>219</v>
      </c>
      <c r="B221" s="5" t="s">
        <v>60</v>
      </c>
      <c r="C221" s="5" t="str">
        <f>"王玉亭"</f>
        <v>王玉亭</v>
      </c>
      <c r="D221" s="5" t="s">
        <v>227</v>
      </c>
    </row>
    <row r="222" ht="25" customHeight="1" spans="1:4">
      <c r="A222" s="5">
        <v>220</v>
      </c>
      <c r="B222" s="5" t="s">
        <v>60</v>
      </c>
      <c r="C222" s="5" t="str">
        <f>"郭承鑫"</f>
        <v>郭承鑫</v>
      </c>
      <c r="D222" s="5" t="s">
        <v>228</v>
      </c>
    </row>
    <row r="223" ht="25" customHeight="1" spans="1:4">
      <c r="A223" s="5">
        <v>221</v>
      </c>
      <c r="B223" s="5" t="s">
        <v>60</v>
      </c>
      <c r="C223" s="5" t="str">
        <f>"陈丽洁"</f>
        <v>陈丽洁</v>
      </c>
      <c r="D223" s="5" t="s">
        <v>229</v>
      </c>
    </row>
    <row r="224" ht="25" customHeight="1" spans="1:4">
      <c r="A224" s="5">
        <v>222</v>
      </c>
      <c r="B224" s="5" t="s">
        <v>60</v>
      </c>
      <c r="C224" s="5" t="str">
        <f>"吴依濛"</f>
        <v>吴依濛</v>
      </c>
      <c r="D224" s="5" t="s">
        <v>230</v>
      </c>
    </row>
    <row r="225" ht="25" customHeight="1" spans="1:4">
      <c r="A225" s="5">
        <v>223</v>
      </c>
      <c r="B225" s="5" t="s">
        <v>60</v>
      </c>
      <c r="C225" s="5" t="str">
        <f>"陈运秋"</f>
        <v>陈运秋</v>
      </c>
      <c r="D225" s="5" t="s">
        <v>231</v>
      </c>
    </row>
    <row r="226" ht="25" customHeight="1" spans="1:4">
      <c r="A226" s="5">
        <v>224</v>
      </c>
      <c r="B226" s="5" t="s">
        <v>60</v>
      </c>
      <c r="C226" s="5" t="str">
        <f>"黄小倩"</f>
        <v>黄小倩</v>
      </c>
      <c r="D226" s="5" t="s">
        <v>232</v>
      </c>
    </row>
    <row r="227" ht="25" customHeight="1" spans="1:4">
      <c r="A227" s="5">
        <v>225</v>
      </c>
      <c r="B227" s="5" t="s">
        <v>60</v>
      </c>
      <c r="C227" s="5" t="str">
        <f>"王琪琪"</f>
        <v>王琪琪</v>
      </c>
      <c r="D227" s="5" t="s">
        <v>233</v>
      </c>
    </row>
    <row r="228" ht="25" customHeight="1" spans="1:4">
      <c r="A228" s="5">
        <v>226</v>
      </c>
      <c r="B228" s="5" t="s">
        <v>60</v>
      </c>
      <c r="C228" s="5" t="str">
        <f>"张华英"</f>
        <v>张华英</v>
      </c>
      <c r="D228" s="5" t="s">
        <v>234</v>
      </c>
    </row>
    <row r="229" ht="25" customHeight="1" spans="1:4">
      <c r="A229" s="5">
        <v>227</v>
      </c>
      <c r="B229" s="5" t="s">
        <v>60</v>
      </c>
      <c r="C229" s="5" t="str">
        <f>"何翠芳"</f>
        <v>何翠芳</v>
      </c>
      <c r="D229" s="5" t="s">
        <v>235</v>
      </c>
    </row>
    <row r="230" ht="25" customHeight="1" spans="1:4">
      <c r="A230" s="5">
        <v>228</v>
      </c>
      <c r="B230" s="5" t="s">
        <v>60</v>
      </c>
      <c r="C230" s="5" t="str">
        <f>"黄巧莹"</f>
        <v>黄巧莹</v>
      </c>
      <c r="D230" s="5" t="s">
        <v>236</v>
      </c>
    </row>
    <row r="231" ht="25" customHeight="1" spans="1:4">
      <c r="A231" s="5">
        <v>229</v>
      </c>
      <c r="B231" s="5" t="s">
        <v>60</v>
      </c>
      <c r="C231" s="5" t="str">
        <f>"叶伦铭"</f>
        <v>叶伦铭</v>
      </c>
      <c r="D231" s="5" t="s">
        <v>237</v>
      </c>
    </row>
    <row r="232" ht="25" customHeight="1" spans="1:4">
      <c r="A232" s="5">
        <v>230</v>
      </c>
      <c r="B232" s="5" t="s">
        <v>60</v>
      </c>
      <c r="C232" s="5" t="str">
        <f>"周青"</f>
        <v>周青</v>
      </c>
      <c r="D232" s="5" t="s">
        <v>238</v>
      </c>
    </row>
    <row r="233" ht="25" customHeight="1" spans="1:4">
      <c r="A233" s="5">
        <v>231</v>
      </c>
      <c r="B233" s="5" t="s">
        <v>60</v>
      </c>
      <c r="C233" s="5" t="str">
        <f>"吴佳佳"</f>
        <v>吴佳佳</v>
      </c>
      <c r="D233" s="5" t="s">
        <v>224</v>
      </c>
    </row>
    <row r="234" ht="25" customHeight="1" spans="1:4">
      <c r="A234" s="5">
        <v>232</v>
      </c>
      <c r="B234" s="5" t="s">
        <v>60</v>
      </c>
      <c r="C234" s="5" t="str">
        <f>"黎引舅"</f>
        <v>黎引舅</v>
      </c>
      <c r="D234" s="5" t="s">
        <v>239</v>
      </c>
    </row>
    <row r="235" ht="25" customHeight="1" spans="1:4">
      <c r="A235" s="5">
        <v>233</v>
      </c>
      <c r="B235" s="5" t="s">
        <v>60</v>
      </c>
      <c r="C235" s="5" t="str">
        <f>"张文佳"</f>
        <v>张文佳</v>
      </c>
      <c r="D235" s="5" t="s">
        <v>240</v>
      </c>
    </row>
    <row r="236" ht="25" customHeight="1" spans="1:4">
      <c r="A236" s="5">
        <v>234</v>
      </c>
      <c r="B236" s="5" t="s">
        <v>60</v>
      </c>
      <c r="C236" s="5" t="str">
        <f>"张宇芳"</f>
        <v>张宇芳</v>
      </c>
      <c r="D236" s="5" t="s">
        <v>241</v>
      </c>
    </row>
    <row r="237" ht="25" customHeight="1" spans="1:4">
      <c r="A237" s="5">
        <v>235</v>
      </c>
      <c r="B237" s="5" t="s">
        <v>60</v>
      </c>
      <c r="C237" s="5" t="str">
        <f>"吴春霞"</f>
        <v>吴春霞</v>
      </c>
      <c r="D237" s="5" t="s">
        <v>242</v>
      </c>
    </row>
    <row r="238" ht="25" customHeight="1" spans="1:4">
      <c r="A238" s="5">
        <v>236</v>
      </c>
      <c r="B238" s="5" t="s">
        <v>60</v>
      </c>
      <c r="C238" s="5" t="str">
        <f>"吴如意"</f>
        <v>吴如意</v>
      </c>
      <c r="D238" s="5" t="s">
        <v>243</v>
      </c>
    </row>
    <row r="239" ht="25" customHeight="1" spans="1:4">
      <c r="A239" s="5">
        <v>237</v>
      </c>
      <c r="B239" s="5" t="s">
        <v>60</v>
      </c>
      <c r="C239" s="5" t="str">
        <f>"林涛涛"</f>
        <v>林涛涛</v>
      </c>
      <c r="D239" s="5" t="s">
        <v>244</v>
      </c>
    </row>
    <row r="240" ht="25" customHeight="1" spans="1:4">
      <c r="A240" s="5">
        <v>238</v>
      </c>
      <c r="B240" s="5" t="s">
        <v>60</v>
      </c>
      <c r="C240" s="5" t="str">
        <f>"谢琼慧"</f>
        <v>谢琼慧</v>
      </c>
      <c r="D240" s="5" t="s">
        <v>245</v>
      </c>
    </row>
    <row r="241" ht="25" customHeight="1" spans="1:4">
      <c r="A241" s="5">
        <v>239</v>
      </c>
      <c r="B241" s="5" t="s">
        <v>60</v>
      </c>
      <c r="C241" s="5" t="str">
        <f>"吴光青"</f>
        <v>吴光青</v>
      </c>
      <c r="D241" s="5" t="s">
        <v>246</v>
      </c>
    </row>
    <row r="242" ht="25" customHeight="1" spans="1:4">
      <c r="A242" s="5">
        <v>240</v>
      </c>
      <c r="B242" s="5" t="s">
        <v>60</v>
      </c>
      <c r="C242" s="5" t="str">
        <f>"高书芬"</f>
        <v>高书芬</v>
      </c>
      <c r="D242" s="5" t="s">
        <v>247</v>
      </c>
    </row>
    <row r="243" ht="25" customHeight="1" spans="1:4">
      <c r="A243" s="5">
        <v>241</v>
      </c>
      <c r="B243" s="5" t="s">
        <v>60</v>
      </c>
      <c r="C243" s="5" t="str">
        <f>"王铭钦"</f>
        <v>王铭钦</v>
      </c>
      <c r="D243" s="5" t="s">
        <v>248</v>
      </c>
    </row>
    <row r="244" ht="25" customHeight="1" spans="1:4">
      <c r="A244" s="5">
        <v>242</v>
      </c>
      <c r="B244" s="5" t="s">
        <v>60</v>
      </c>
      <c r="C244" s="5" t="str">
        <f>"卓泽宏"</f>
        <v>卓泽宏</v>
      </c>
      <c r="D244" s="5" t="s">
        <v>249</v>
      </c>
    </row>
    <row r="245" ht="25" customHeight="1" spans="1:4">
      <c r="A245" s="5">
        <v>243</v>
      </c>
      <c r="B245" s="5" t="s">
        <v>60</v>
      </c>
      <c r="C245" s="5" t="str">
        <f>"王惠萍"</f>
        <v>王惠萍</v>
      </c>
      <c r="D245" s="5" t="s">
        <v>250</v>
      </c>
    </row>
    <row r="246" ht="25" customHeight="1" spans="1:4">
      <c r="A246" s="5">
        <v>244</v>
      </c>
      <c r="B246" s="5" t="s">
        <v>60</v>
      </c>
      <c r="C246" s="5" t="str">
        <f>"黄莹莹"</f>
        <v>黄莹莹</v>
      </c>
      <c r="D246" s="5" t="s">
        <v>251</v>
      </c>
    </row>
    <row r="247" ht="25" customHeight="1" spans="1:4">
      <c r="A247" s="5">
        <v>245</v>
      </c>
      <c r="B247" s="5" t="s">
        <v>60</v>
      </c>
      <c r="C247" s="5" t="str">
        <f>"黄烨暖"</f>
        <v>黄烨暖</v>
      </c>
      <c r="D247" s="5" t="s">
        <v>252</v>
      </c>
    </row>
    <row r="248" ht="25" customHeight="1" spans="1:4">
      <c r="A248" s="5">
        <v>246</v>
      </c>
      <c r="B248" s="5" t="s">
        <v>60</v>
      </c>
      <c r="C248" s="5" t="str">
        <f>"杨慧玲"</f>
        <v>杨慧玲</v>
      </c>
      <c r="D248" s="5" t="s">
        <v>253</v>
      </c>
    </row>
    <row r="249" ht="25" customHeight="1" spans="1:4">
      <c r="A249" s="5">
        <v>247</v>
      </c>
      <c r="B249" s="5" t="s">
        <v>60</v>
      </c>
      <c r="C249" s="5" t="str">
        <f>"邢梦佳"</f>
        <v>邢梦佳</v>
      </c>
      <c r="D249" s="5" t="s">
        <v>254</v>
      </c>
    </row>
    <row r="250" ht="25" customHeight="1" spans="1:4">
      <c r="A250" s="5">
        <v>248</v>
      </c>
      <c r="B250" s="5" t="s">
        <v>60</v>
      </c>
      <c r="C250" s="5" t="str">
        <f>"方其娜"</f>
        <v>方其娜</v>
      </c>
      <c r="D250" s="5" t="s">
        <v>255</v>
      </c>
    </row>
    <row r="251" ht="25" customHeight="1" spans="1:4">
      <c r="A251" s="5">
        <v>249</v>
      </c>
      <c r="B251" s="5" t="s">
        <v>60</v>
      </c>
      <c r="C251" s="5" t="str">
        <f>"陈华凯"</f>
        <v>陈华凯</v>
      </c>
      <c r="D251" s="5" t="s">
        <v>256</v>
      </c>
    </row>
    <row r="252" ht="25" customHeight="1" spans="1:4">
      <c r="A252" s="5">
        <v>250</v>
      </c>
      <c r="B252" s="5" t="s">
        <v>60</v>
      </c>
      <c r="C252" s="5" t="str">
        <f>"李孟腾"</f>
        <v>李孟腾</v>
      </c>
      <c r="D252" s="5" t="s">
        <v>257</v>
      </c>
    </row>
    <row r="253" ht="25" customHeight="1" spans="1:4">
      <c r="A253" s="5">
        <v>251</v>
      </c>
      <c r="B253" s="5" t="s">
        <v>60</v>
      </c>
      <c r="C253" s="5" t="str">
        <f>"吴有萃"</f>
        <v>吴有萃</v>
      </c>
      <c r="D253" s="5" t="s">
        <v>258</v>
      </c>
    </row>
    <row r="254" ht="25" customHeight="1" spans="1:4">
      <c r="A254" s="5">
        <v>252</v>
      </c>
      <c r="B254" s="5" t="s">
        <v>60</v>
      </c>
      <c r="C254" s="5" t="str">
        <f>"陈非"</f>
        <v>陈非</v>
      </c>
      <c r="D254" s="5" t="s">
        <v>259</v>
      </c>
    </row>
    <row r="255" ht="25" customHeight="1" spans="1:4">
      <c r="A255" s="5">
        <v>253</v>
      </c>
      <c r="B255" s="5" t="s">
        <v>60</v>
      </c>
      <c r="C255" s="5" t="str">
        <f>"李莲菊"</f>
        <v>李莲菊</v>
      </c>
      <c r="D255" s="5" t="s">
        <v>260</v>
      </c>
    </row>
    <row r="256" ht="25" customHeight="1" spans="1:4">
      <c r="A256" s="5">
        <v>254</v>
      </c>
      <c r="B256" s="5" t="s">
        <v>60</v>
      </c>
      <c r="C256" s="5" t="str">
        <f>"袁洪花"</f>
        <v>袁洪花</v>
      </c>
      <c r="D256" s="5" t="s">
        <v>261</v>
      </c>
    </row>
    <row r="257" ht="25" customHeight="1" spans="1:4">
      <c r="A257" s="5">
        <v>255</v>
      </c>
      <c r="B257" s="5" t="s">
        <v>60</v>
      </c>
      <c r="C257" s="5" t="str">
        <f>"胡家恩"</f>
        <v>胡家恩</v>
      </c>
      <c r="D257" s="5" t="s">
        <v>262</v>
      </c>
    </row>
    <row r="258" ht="25" customHeight="1" spans="1:4">
      <c r="A258" s="5">
        <v>256</v>
      </c>
      <c r="B258" s="5" t="s">
        <v>60</v>
      </c>
      <c r="C258" s="5" t="str">
        <f>"吴玉丹"</f>
        <v>吴玉丹</v>
      </c>
      <c r="D258" s="5" t="s">
        <v>263</v>
      </c>
    </row>
    <row r="259" ht="25" customHeight="1" spans="1:4">
      <c r="A259" s="5">
        <v>257</v>
      </c>
      <c r="B259" s="5" t="s">
        <v>60</v>
      </c>
      <c r="C259" s="5" t="str">
        <f>"何兆乾"</f>
        <v>何兆乾</v>
      </c>
      <c r="D259" s="5" t="s">
        <v>264</v>
      </c>
    </row>
    <row r="260" ht="25" customHeight="1" spans="1:4">
      <c r="A260" s="5">
        <v>258</v>
      </c>
      <c r="B260" s="5" t="s">
        <v>60</v>
      </c>
      <c r="C260" s="5" t="str">
        <f>"蔡慧玲"</f>
        <v>蔡慧玲</v>
      </c>
      <c r="D260" s="5" t="s">
        <v>265</v>
      </c>
    </row>
    <row r="261" ht="25" customHeight="1" spans="1:4">
      <c r="A261" s="5">
        <v>259</v>
      </c>
      <c r="B261" s="5" t="s">
        <v>60</v>
      </c>
      <c r="C261" s="5" t="str">
        <f>"冯庆玲"</f>
        <v>冯庆玲</v>
      </c>
      <c r="D261" s="5" t="s">
        <v>266</v>
      </c>
    </row>
    <row r="262" ht="25" customHeight="1" spans="1:4">
      <c r="A262" s="5">
        <v>260</v>
      </c>
      <c r="B262" s="5" t="s">
        <v>60</v>
      </c>
      <c r="C262" s="5" t="str">
        <f>"王倩倩"</f>
        <v>王倩倩</v>
      </c>
      <c r="D262" s="5" t="s">
        <v>267</v>
      </c>
    </row>
    <row r="263" ht="25" customHeight="1" spans="1:4">
      <c r="A263" s="5">
        <v>261</v>
      </c>
      <c r="B263" s="5" t="s">
        <v>60</v>
      </c>
      <c r="C263" s="5" t="str">
        <f>"胡昌雅"</f>
        <v>胡昌雅</v>
      </c>
      <c r="D263" s="5" t="s">
        <v>268</v>
      </c>
    </row>
    <row r="264" ht="25" customHeight="1" spans="1:4">
      <c r="A264" s="5">
        <v>262</v>
      </c>
      <c r="B264" s="5" t="s">
        <v>60</v>
      </c>
      <c r="C264" s="5" t="str">
        <f>"陈思思"</f>
        <v>陈思思</v>
      </c>
      <c r="D264" s="5" t="s">
        <v>269</v>
      </c>
    </row>
    <row r="265" ht="25" customHeight="1" spans="1:4">
      <c r="A265" s="5">
        <v>263</v>
      </c>
      <c r="B265" s="5" t="s">
        <v>60</v>
      </c>
      <c r="C265" s="5" t="str">
        <f>"周海英"</f>
        <v>周海英</v>
      </c>
      <c r="D265" s="5" t="s">
        <v>270</v>
      </c>
    </row>
    <row r="266" ht="25" customHeight="1" spans="1:4">
      <c r="A266" s="5">
        <v>264</v>
      </c>
      <c r="B266" s="5" t="s">
        <v>60</v>
      </c>
      <c r="C266" s="5" t="str">
        <f>"杨焕"</f>
        <v>杨焕</v>
      </c>
      <c r="D266" s="5" t="s">
        <v>271</v>
      </c>
    </row>
    <row r="267" ht="25" customHeight="1" spans="1:4">
      <c r="A267" s="5">
        <v>265</v>
      </c>
      <c r="B267" s="5" t="s">
        <v>60</v>
      </c>
      <c r="C267" s="5" t="str">
        <f>"李文荟"</f>
        <v>李文荟</v>
      </c>
      <c r="D267" s="5" t="s">
        <v>272</v>
      </c>
    </row>
    <row r="268" ht="25" customHeight="1" spans="1:4">
      <c r="A268" s="5">
        <v>266</v>
      </c>
      <c r="B268" s="5" t="s">
        <v>60</v>
      </c>
      <c r="C268" s="5" t="str">
        <f>"梁小兰"</f>
        <v>梁小兰</v>
      </c>
      <c r="D268" s="5" t="s">
        <v>273</v>
      </c>
    </row>
    <row r="269" ht="25" customHeight="1" spans="1:4">
      <c r="A269" s="5">
        <v>267</v>
      </c>
      <c r="B269" s="5" t="s">
        <v>60</v>
      </c>
      <c r="C269" s="5" t="str">
        <f>"吴昊琪"</f>
        <v>吴昊琪</v>
      </c>
      <c r="D269" s="5" t="s">
        <v>274</v>
      </c>
    </row>
    <row r="270" ht="25" customHeight="1" spans="1:4">
      <c r="A270" s="5">
        <v>268</v>
      </c>
      <c r="B270" s="5" t="s">
        <v>60</v>
      </c>
      <c r="C270" s="5" t="str">
        <f>"王仕荣"</f>
        <v>王仕荣</v>
      </c>
      <c r="D270" s="5" t="s">
        <v>275</v>
      </c>
    </row>
    <row r="271" ht="25" customHeight="1" spans="1:4">
      <c r="A271" s="5">
        <v>269</v>
      </c>
      <c r="B271" s="5" t="s">
        <v>60</v>
      </c>
      <c r="C271" s="5" t="str">
        <f>"李茹婷"</f>
        <v>李茹婷</v>
      </c>
      <c r="D271" s="5" t="s">
        <v>276</v>
      </c>
    </row>
    <row r="272" ht="25" customHeight="1" spans="1:4">
      <c r="A272" s="5">
        <v>270</v>
      </c>
      <c r="B272" s="5" t="s">
        <v>60</v>
      </c>
      <c r="C272" s="5" t="str">
        <f>"郉泉"</f>
        <v>郉泉</v>
      </c>
      <c r="D272" s="5" t="s">
        <v>277</v>
      </c>
    </row>
    <row r="273" ht="25" customHeight="1" spans="1:4">
      <c r="A273" s="5">
        <v>271</v>
      </c>
      <c r="B273" s="5" t="s">
        <v>60</v>
      </c>
      <c r="C273" s="5" t="str">
        <f>"冉豫琼"</f>
        <v>冉豫琼</v>
      </c>
      <c r="D273" s="5" t="s">
        <v>72</v>
      </c>
    </row>
    <row r="274" ht="25" customHeight="1" spans="1:4">
      <c r="A274" s="5">
        <v>272</v>
      </c>
      <c r="B274" s="5" t="s">
        <v>60</v>
      </c>
      <c r="C274" s="5" t="str">
        <f>"郑雪婷"</f>
        <v>郑雪婷</v>
      </c>
      <c r="D274" s="5" t="s">
        <v>278</v>
      </c>
    </row>
    <row r="275" ht="25" customHeight="1" spans="1:4">
      <c r="A275" s="5">
        <v>273</v>
      </c>
      <c r="B275" s="5" t="s">
        <v>60</v>
      </c>
      <c r="C275" s="5" t="str">
        <f>"谢涛"</f>
        <v>谢涛</v>
      </c>
      <c r="D275" s="5" t="s">
        <v>279</v>
      </c>
    </row>
    <row r="276" ht="25" customHeight="1" spans="1:4">
      <c r="A276" s="5">
        <v>274</v>
      </c>
      <c r="B276" s="5" t="s">
        <v>60</v>
      </c>
      <c r="C276" s="5" t="str">
        <f>"吴多之"</f>
        <v>吴多之</v>
      </c>
      <c r="D276" s="5" t="s">
        <v>280</v>
      </c>
    </row>
    <row r="277" ht="25" customHeight="1" spans="1:4">
      <c r="A277" s="5">
        <v>275</v>
      </c>
      <c r="B277" s="5" t="s">
        <v>60</v>
      </c>
      <c r="C277" s="5" t="str">
        <f>"陈耑秀"</f>
        <v>陈耑秀</v>
      </c>
      <c r="D277" s="5" t="s">
        <v>281</v>
      </c>
    </row>
    <row r="278" ht="25" customHeight="1" spans="1:4">
      <c r="A278" s="5">
        <v>276</v>
      </c>
      <c r="B278" s="5" t="s">
        <v>60</v>
      </c>
      <c r="C278" s="5" t="str">
        <f>"云玫荣"</f>
        <v>云玫荣</v>
      </c>
      <c r="D278" s="5" t="s">
        <v>282</v>
      </c>
    </row>
    <row r="279" ht="25" customHeight="1" spans="1:4">
      <c r="A279" s="5">
        <v>277</v>
      </c>
      <c r="B279" s="5" t="s">
        <v>60</v>
      </c>
      <c r="C279" s="5" t="str">
        <f>"麦立涛"</f>
        <v>麦立涛</v>
      </c>
      <c r="D279" s="5" t="s">
        <v>283</v>
      </c>
    </row>
    <row r="280" ht="25" customHeight="1" spans="1:4">
      <c r="A280" s="5">
        <v>278</v>
      </c>
      <c r="B280" s="5" t="s">
        <v>60</v>
      </c>
      <c r="C280" s="5" t="str">
        <f>"李梦晶"</f>
        <v>李梦晶</v>
      </c>
      <c r="D280" s="5" t="s">
        <v>284</v>
      </c>
    </row>
    <row r="281" ht="25" customHeight="1" spans="1:4">
      <c r="A281" s="5">
        <v>279</v>
      </c>
      <c r="B281" s="5" t="s">
        <v>60</v>
      </c>
      <c r="C281" s="5" t="str">
        <f>"吴少霞"</f>
        <v>吴少霞</v>
      </c>
      <c r="D281" s="5" t="s">
        <v>285</v>
      </c>
    </row>
    <row r="282" ht="25" customHeight="1" spans="1:4">
      <c r="A282" s="5">
        <v>280</v>
      </c>
      <c r="B282" s="5" t="s">
        <v>60</v>
      </c>
      <c r="C282" s="5" t="str">
        <f>"吴静娜"</f>
        <v>吴静娜</v>
      </c>
      <c r="D282" s="5" t="s">
        <v>286</v>
      </c>
    </row>
    <row r="283" ht="25" customHeight="1" spans="1:4">
      <c r="A283" s="5">
        <v>281</v>
      </c>
      <c r="B283" s="5" t="s">
        <v>60</v>
      </c>
      <c r="C283" s="5" t="str">
        <f>"唐梦佳"</f>
        <v>唐梦佳</v>
      </c>
      <c r="D283" s="5" t="s">
        <v>287</v>
      </c>
    </row>
    <row r="284" ht="25" customHeight="1" spans="1:4">
      <c r="A284" s="5">
        <v>282</v>
      </c>
      <c r="B284" s="5" t="s">
        <v>60</v>
      </c>
      <c r="C284" s="5" t="str">
        <f>"宋雨轩"</f>
        <v>宋雨轩</v>
      </c>
      <c r="D284" s="5" t="s">
        <v>288</v>
      </c>
    </row>
    <row r="285" ht="25" customHeight="1" spans="1:4">
      <c r="A285" s="5">
        <v>283</v>
      </c>
      <c r="B285" s="5" t="s">
        <v>60</v>
      </c>
      <c r="C285" s="5" t="str">
        <f>"包丁羽"</f>
        <v>包丁羽</v>
      </c>
      <c r="D285" s="5" t="s">
        <v>289</v>
      </c>
    </row>
    <row r="286" ht="25" customHeight="1" spans="1:4">
      <c r="A286" s="5">
        <v>284</v>
      </c>
      <c r="B286" s="5" t="s">
        <v>60</v>
      </c>
      <c r="C286" s="5" t="str">
        <f>"李清冰"</f>
        <v>李清冰</v>
      </c>
      <c r="D286" s="5" t="s">
        <v>290</v>
      </c>
    </row>
    <row r="287" ht="25" customHeight="1" spans="1:4">
      <c r="A287" s="5">
        <v>285</v>
      </c>
      <c r="B287" s="5" t="s">
        <v>60</v>
      </c>
      <c r="C287" s="5" t="str">
        <f>"何东婷"</f>
        <v>何东婷</v>
      </c>
      <c r="D287" s="5" t="s">
        <v>291</v>
      </c>
    </row>
    <row r="288" ht="25" customHeight="1" spans="1:4">
      <c r="A288" s="5">
        <v>286</v>
      </c>
      <c r="B288" s="5" t="s">
        <v>60</v>
      </c>
      <c r="C288" s="5" t="str">
        <f>"吴培笛"</f>
        <v>吴培笛</v>
      </c>
      <c r="D288" s="5" t="s">
        <v>292</v>
      </c>
    </row>
    <row r="289" ht="25" customHeight="1" spans="1:4">
      <c r="A289" s="5">
        <v>287</v>
      </c>
      <c r="B289" s="5" t="s">
        <v>60</v>
      </c>
      <c r="C289" s="5" t="str">
        <f>"林传珊"</f>
        <v>林传珊</v>
      </c>
      <c r="D289" s="5" t="s">
        <v>293</v>
      </c>
    </row>
    <row r="290" ht="25" customHeight="1" spans="1:4">
      <c r="A290" s="5">
        <v>288</v>
      </c>
      <c r="B290" s="5" t="s">
        <v>60</v>
      </c>
      <c r="C290" s="5" t="str">
        <f>"李智焕"</f>
        <v>李智焕</v>
      </c>
      <c r="D290" s="5" t="s">
        <v>294</v>
      </c>
    </row>
    <row r="291" ht="25" customHeight="1" spans="1:4">
      <c r="A291" s="5">
        <v>289</v>
      </c>
      <c r="B291" s="5" t="s">
        <v>60</v>
      </c>
      <c r="C291" s="5" t="str">
        <f>"曹杏"</f>
        <v>曹杏</v>
      </c>
      <c r="D291" s="5" t="s">
        <v>295</v>
      </c>
    </row>
    <row r="292" ht="25" customHeight="1" spans="1:4">
      <c r="A292" s="5">
        <v>290</v>
      </c>
      <c r="B292" s="5" t="s">
        <v>60</v>
      </c>
      <c r="C292" s="5" t="str">
        <f>"赵玉洁"</f>
        <v>赵玉洁</v>
      </c>
      <c r="D292" s="5" t="s">
        <v>296</v>
      </c>
    </row>
    <row r="293" ht="25" customHeight="1" spans="1:4">
      <c r="A293" s="5">
        <v>291</v>
      </c>
      <c r="B293" s="5" t="s">
        <v>60</v>
      </c>
      <c r="C293" s="5" t="str">
        <f>"符欣丽"</f>
        <v>符欣丽</v>
      </c>
      <c r="D293" s="5" t="s">
        <v>297</v>
      </c>
    </row>
    <row r="294" ht="25" customHeight="1" spans="1:4">
      <c r="A294" s="5">
        <v>292</v>
      </c>
      <c r="B294" s="5" t="s">
        <v>60</v>
      </c>
      <c r="C294" s="5" t="str">
        <f>"符露涵"</f>
        <v>符露涵</v>
      </c>
      <c r="D294" s="5" t="s">
        <v>298</v>
      </c>
    </row>
    <row r="295" ht="25" customHeight="1" spans="1:4">
      <c r="A295" s="5">
        <v>293</v>
      </c>
      <c r="B295" s="5" t="s">
        <v>60</v>
      </c>
      <c r="C295" s="5" t="str">
        <f>"陈小露"</f>
        <v>陈小露</v>
      </c>
      <c r="D295" s="5" t="s">
        <v>299</v>
      </c>
    </row>
    <row r="296" ht="25" customHeight="1" spans="1:4">
      <c r="A296" s="5">
        <v>294</v>
      </c>
      <c r="B296" s="5" t="s">
        <v>60</v>
      </c>
      <c r="C296" s="5" t="str">
        <f>"符锦鲜"</f>
        <v>符锦鲜</v>
      </c>
      <c r="D296" s="5" t="s">
        <v>300</v>
      </c>
    </row>
    <row r="297" ht="25" customHeight="1" spans="1:4">
      <c r="A297" s="5">
        <v>295</v>
      </c>
      <c r="B297" s="5" t="s">
        <v>60</v>
      </c>
      <c r="C297" s="5" t="str">
        <f>"符娜"</f>
        <v>符娜</v>
      </c>
      <c r="D297" s="5" t="s">
        <v>301</v>
      </c>
    </row>
    <row r="298" ht="25" customHeight="1" spans="1:4">
      <c r="A298" s="5">
        <v>296</v>
      </c>
      <c r="B298" s="5" t="s">
        <v>60</v>
      </c>
      <c r="C298" s="5" t="str">
        <f>"林芳存"</f>
        <v>林芳存</v>
      </c>
      <c r="D298" s="5" t="s">
        <v>302</v>
      </c>
    </row>
    <row r="299" ht="25" customHeight="1" spans="1:4">
      <c r="A299" s="5">
        <v>297</v>
      </c>
      <c r="B299" s="5" t="s">
        <v>60</v>
      </c>
      <c r="C299" s="5" t="str">
        <f>"李井玉"</f>
        <v>李井玉</v>
      </c>
      <c r="D299" s="5" t="s">
        <v>303</v>
      </c>
    </row>
    <row r="300" ht="25" customHeight="1" spans="1:4">
      <c r="A300" s="5">
        <v>298</v>
      </c>
      <c r="B300" s="5" t="s">
        <v>60</v>
      </c>
      <c r="C300" s="5" t="str">
        <f>"谢冰冰"</f>
        <v>谢冰冰</v>
      </c>
      <c r="D300" s="5" t="s">
        <v>304</v>
      </c>
    </row>
    <row r="301" ht="25" customHeight="1" spans="1:4">
      <c r="A301" s="5">
        <v>299</v>
      </c>
      <c r="B301" s="5" t="s">
        <v>60</v>
      </c>
      <c r="C301" s="5" t="str">
        <f>"赵春芳"</f>
        <v>赵春芳</v>
      </c>
      <c r="D301" s="5" t="s">
        <v>305</v>
      </c>
    </row>
    <row r="302" ht="25" customHeight="1" spans="1:4">
      <c r="A302" s="5">
        <v>300</v>
      </c>
      <c r="B302" s="5" t="s">
        <v>60</v>
      </c>
      <c r="C302" s="5" t="str">
        <f>"符丽金"</f>
        <v>符丽金</v>
      </c>
      <c r="D302" s="5" t="s">
        <v>306</v>
      </c>
    </row>
    <row r="303" ht="25" customHeight="1" spans="1:4">
      <c r="A303" s="5">
        <v>301</v>
      </c>
      <c r="B303" s="5" t="s">
        <v>60</v>
      </c>
      <c r="C303" s="5" t="str">
        <f>"吴国阳"</f>
        <v>吴国阳</v>
      </c>
      <c r="D303" s="5" t="s">
        <v>307</v>
      </c>
    </row>
    <row r="304" ht="25" customHeight="1" spans="1:4">
      <c r="A304" s="5">
        <v>302</v>
      </c>
      <c r="B304" s="5" t="s">
        <v>60</v>
      </c>
      <c r="C304" s="5" t="str">
        <f>"唐喜文"</f>
        <v>唐喜文</v>
      </c>
      <c r="D304" s="5" t="s">
        <v>308</v>
      </c>
    </row>
    <row r="305" ht="25" customHeight="1" spans="1:4">
      <c r="A305" s="5">
        <v>303</v>
      </c>
      <c r="B305" s="5" t="s">
        <v>60</v>
      </c>
      <c r="C305" s="5" t="str">
        <f>"陈少娟"</f>
        <v>陈少娟</v>
      </c>
      <c r="D305" s="5" t="s">
        <v>309</v>
      </c>
    </row>
    <row r="306" ht="25" customHeight="1" spans="1:4">
      <c r="A306" s="5">
        <v>304</v>
      </c>
      <c r="B306" s="5" t="s">
        <v>60</v>
      </c>
      <c r="C306" s="5" t="str">
        <f>"吴秋宽"</f>
        <v>吴秋宽</v>
      </c>
      <c r="D306" s="5" t="s">
        <v>310</v>
      </c>
    </row>
    <row r="307" ht="25" customHeight="1" spans="1:4">
      <c r="A307" s="5">
        <v>305</v>
      </c>
      <c r="B307" s="5" t="s">
        <v>60</v>
      </c>
      <c r="C307" s="5" t="str">
        <f>"吉高迪"</f>
        <v>吉高迪</v>
      </c>
      <c r="D307" s="5" t="s">
        <v>311</v>
      </c>
    </row>
    <row r="308" ht="25" customHeight="1" spans="1:4">
      <c r="A308" s="5">
        <v>306</v>
      </c>
      <c r="B308" s="5" t="s">
        <v>60</v>
      </c>
      <c r="C308" s="5" t="str">
        <f>"谢进"</f>
        <v>谢进</v>
      </c>
      <c r="D308" s="5" t="s">
        <v>312</v>
      </c>
    </row>
    <row r="309" ht="25" customHeight="1" spans="1:4">
      <c r="A309" s="5">
        <v>307</v>
      </c>
      <c r="B309" s="5" t="s">
        <v>60</v>
      </c>
      <c r="C309" s="5" t="str">
        <f>"林叶"</f>
        <v>林叶</v>
      </c>
      <c r="D309" s="5" t="s">
        <v>313</v>
      </c>
    </row>
    <row r="310" ht="25" customHeight="1" spans="1:4">
      <c r="A310" s="5">
        <v>308</v>
      </c>
      <c r="B310" s="5" t="s">
        <v>60</v>
      </c>
      <c r="C310" s="5" t="str">
        <f>"邢峻华"</f>
        <v>邢峻华</v>
      </c>
      <c r="D310" s="5" t="s">
        <v>314</v>
      </c>
    </row>
    <row r="311" ht="25" customHeight="1" spans="1:4">
      <c r="A311" s="5">
        <v>309</v>
      </c>
      <c r="B311" s="5" t="s">
        <v>60</v>
      </c>
      <c r="C311" s="5" t="str">
        <f>"陈迁韵"</f>
        <v>陈迁韵</v>
      </c>
      <c r="D311" s="5" t="s">
        <v>315</v>
      </c>
    </row>
    <row r="312" ht="25" customHeight="1" spans="1:4">
      <c r="A312" s="5">
        <v>310</v>
      </c>
      <c r="B312" s="5" t="s">
        <v>60</v>
      </c>
      <c r="C312" s="5" t="str">
        <f>"陈清虹"</f>
        <v>陈清虹</v>
      </c>
      <c r="D312" s="5" t="s">
        <v>316</v>
      </c>
    </row>
    <row r="313" ht="25" customHeight="1" spans="1:4">
      <c r="A313" s="5">
        <v>311</v>
      </c>
      <c r="B313" s="5" t="s">
        <v>60</v>
      </c>
      <c r="C313" s="5" t="str">
        <f>"谭诗怡"</f>
        <v>谭诗怡</v>
      </c>
      <c r="D313" s="5" t="s">
        <v>317</v>
      </c>
    </row>
    <row r="314" ht="25" customHeight="1" spans="1:4">
      <c r="A314" s="5">
        <v>312</v>
      </c>
      <c r="B314" s="5" t="s">
        <v>60</v>
      </c>
      <c r="C314" s="5" t="str">
        <f>"张艺培"</f>
        <v>张艺培</v>
      </c>
      <c r="D314" s="5" t="s">
        <v>318</v>
      </c>
    </row>
    <row r="315" ht="25" customHeight="1" spans="1:4">
      <c r="A315" s="5">
        <v>313</v>
      </c>
      <c r="B315" s="5" t="s">
        <v>60</v>
      </c>
      <c r="C315" s="5" t="str">
        <f>"许璐琦"</f>
        <v>许璐琦</v>
      </c>
      <c r="D315" s="5" t="s">
        <v>319</v>
      </c>
    </row>
    <row r="316" ht="25" customHeight="1" spans="1:4">
      <c r="A316" s="5">
        <v>314</v>
      </c>
      <c r="B316" s="5" t="s">
        <v>60</v>
      </c>
      <c r="C316" s="5" t="str">
        <f>"刘芳瑜"</f>
        <v>刘芳瑜</v>
      </c>
      <c r="D316" s="5" t="s">
        <v>320</v>
      </c>
    </row>
    <row r="317" ht="25" customHeight="1" spans="1:4">
      <c r="A317" s="5">
        <v>315</v>
      </c>
      <c r="B317" s="5" t="s">
        <v>60</v>
      </c>
      <c r="C317" s="5" t="str">
        <f>"冯春苗"</f>
        <v>冯春苗</v>
      </c>
      <c r="D317" s="5" t="s">
        <v>321</v>
      </c>
    </row>
    <row r="318" ht="25" customHeight="1" spans="1:4">
      <c r="A318" s="5">
        <v>316</v>
      </c>
      <c r="B318" s="5" t="s">
        <v>60</v>
      </c>
      <c r="C318" s="5" t="str">
        <f>"陈培"</f>
        <v>陈培</v>
      </c>
      <c r="D318" s="5" t="s">
        <v>322</v>
      </c>
    </row>
    <row r="319" ht="25" customHeight="1" spans="1:4">
      <c r="A319" s="5">
        <v>317</v>
      </c>
      <c r="B319" s="5" t="s">
        <v>60</v>
      </c>
      <c r="C319" s="5" t="str">
        <f>"刘静儿"</f>
        <v>刘静儿</v>
      </c>
      <c r="D319" s="5" t="s">
        <v>323</v>
      </c>
    </row>
    <row r="320" ht="25" customHeight="1" spans="1:4">
      <c r="A320" s="5">
        <v>318</v>
      </c>
      <c r="B320" s="5" t="s">
        <v>60</v>
      </c>
      <c r="C320" s="5" t="str">
        <f>"刘添瑞"</f>
        <v>刘添瑞</v>
      </c>
      <c r="D320" s="5" t="s">
        <v>324</v>
      </c>
    </row>
    <row r="321" ht="25" customHeight="1" spans="1:4">
      <c r="A321" s="5">
        <v>319</v>
      </c>
      <c r="B321" s="5" t="s">
        <v>60</v>
      </c>
      <c r="C321" s="5" t="str">
        <f>"高雅"</f>
        <v>高雅</v>
      </c>
      <c r="D321" s="5" t="s">
        <v>325</v>
      </c>
    </row>
    <row r="322" ht="25" customHeight="1" spans="1:4">
      <c r="A322" s="5">
        <v>320</v>
      </c>
      <c r="B322" s="5" t="s">
        <v>60</v>
      </c>
      <c r="C322" s="5" t="str">
        <f>"曾玥妍"</f>
        <v>曾玥妍</v>
      </c>
      <c r="D322" s="5" t="s">
        <v>326</v>
      </c>
    </row>
    <row r="323" ht="25" customHeight="1" spans="1:4">
      <c r="A323" s="5">
        <v>321</v>
      </c>
      <c r="B323" s="5" t="s">
        <v>60</v>
      </c>
      <c r="C323" s="5" t="str">
        <f>"张勇"</f>
        <v>张勇</v>
      </c>
      <c r="D323" s="5" t="s">
        <v>327</v>
      </c>
    </row>
    <row r="324" ht="25" customHeight="1" spans="1:4">
      <c r="A324" s="5">
        <v>322</v>
      </c>
      <c r="B324" s="5" t="s">
        <v>60</v>
      </c>
      <c r="C324" s="5" t="str">
        <f>"欧阳静柔"</f>
        <v>欧阳静柔</v>
      </c>
      <c r="D324" s="5" t="s">
        <v>328</v>
      </c>
    </row>
    <row r="325" ht="25" customHeight="1" spans="1:4">
      <c r="A325" s="5">
        <v>323</v>
      </c>
      <c r="B325" s="5" t="s">
        <v>60</v>
      </c>
      <c r="C325" s="5" t="str">
        <f>"方颖"</f>
        <v>方颖</v>
      </c>
      <c r="D325" s="5" t="s">
        <v>329</v>
      </c>
    </row>
    <row r="326" ht="25" customHeight="1" spans="1:4">
      <c r="A326" s="5">
        <v>324</v>
      </c>
      <c r="B326" s="5" t="s">
        <v>60</v>
      </c>
      <c r="C326" s="5" t="str">
        <f>"邢江慧"</f>
        <v>邢江慧</v>
      </c>
      <c r="D326" s="5" t="s">
        <v>330</v>
      </c>
    </row>
    <row r="327" ht="25" customHeight="1" spans="1:4">
      <c r="A327" s="5">
        <v>325</v>
      </c>
      <c r="B327" s="5" t="s">
        <v>60</v>
      </c>
      <c r="C327" s="5" t="str">
        <f>"李诗语"</f>
        <v>李诗语</v>
      </c>
      <c r="D327" s="5" t="s">
        <v>331</v>
      </c>
    </row>
    <row r="328" ht="25" customHeight="1" spans="1:4">
      <c r="A328" s="5">
        <v>326</v>
      </c>
      <c r="B328" s="5" t="s">
        <v>60</v>
      </c>
      <c r="C328" s="5" t="str">
        <f>"陈秀尾"</f>
        <v>陈秀尾</v>
      </c>
      <c r="D328" s="5" t="s">
        <v>332</v>
      </c>
    </row>
    <row r="329" ht="25" customHeight="1" spans="1:4">
      <c r="A329" s="5">
        <v>327</v>
      </c>
      <c r="B329" s="5" t="s">
        <v>60</v>
      </c>
      <c r="C329" s="5" t="str">
        <f>"陈美妃"</f>
        <v>陈美妃</v>
      </c>
      <c r="D329" s="5" t="s">
        <v>333</v>
      </c>
    </row>
    <row r="330" ht="25" customHeight="1" spans="1:4">
      <c r="A330" s="5">
        <v>328</v>
      </c>
      <c r="B330" s="5" t="s">
        <v>60</v>
      </c>
      <c r="C330" s="5" t="str">
        <f>"王美香"</f>
        <v>王美香</v>
      </c>
      <c r="D330" s="5" t="s">
        <v>334</v>
      </c>
    </row>
    <row r="331" ht="25" customHeight="1" spans="1:4">
      <c r="A331" s="5">
        <v>329</v>
      </c>
      <c r="B331" s="5" t="s">
        <v>60</v>
      </c>
      <c r="C331" s="5" t="str">
        <f>"唐永榈"</f>
        <v>唐永榈</v>
      </c>
      <c r="D331" s="5" t="s">
        <v>335</v>
      </c>
    </row>
    <row r="332" ht="25" customHeight="1" spans="1:4">
      <c r="A332" s="5">
        <v>330</v>
      </c>
      <c r="B332" s="5" t="s">
        <v>60</v>
      </c>
      <c r="C332" s="5" t="str">
        <f>"韩桂畴"</f>
        <v>韩桂畴</v>
      </c>
      <c r="D332" s="5" t="s">
        <v>336</v>
      </c>
    </row>
    <row r="333" ht="25" customHeight="1" spans="1:4">
      <c r="A333" s="5">
        <v>331</v>
      </c>
      <c r="B333" s="5" t="s">
        <v>60</v>
      </c>
      <c r="C333" s="5" t="str">
        <f>"陈可桐"</f>
        <v>陈可桐</v>
      </c>
      <c r="D333" s="5" t="s">
        <v>337</v>
      </c>
    </row>
    <row r="334" ht="25" customHeight="1" spans="1:4">
      <c r="A334" s="5">
        <v>332</v>
      </c>
      <c r="B334" s="5" t="s">
        <v>60</v>
      </c>
      <c r="C334" s="5" t="str">
        <f>"苏宝珍"</f>
        <v>苏宝珍</v>
      </c>
      <c r="D334" s="5" t="s">
        <v>338</v>
      </c>
    </row>
    <row r="335" ht="25" customHeight="1" spans="1:4">
      <c r="A335" s="5">
        <v>333</v>
      </c>
      <c r="B335" s="5" t="s">
        <v>60</v>
      </c>
      <c r="C335" s="5" t="str">
        <f>"曾佳佳"</f>
        <v>曾佳佳</v>
      </c>
      <c r="D335" s="5" t="s">
        <v>339</v>
      </c>
    </row>
    <row r="336" ht="25" customHeight="1" spans="1:4">
      <c r="A336" s="5">
        <v>334</v>
      </c>
      <c r="B336" s="5" t="s">
        <v>60</v>
      </c>
      <c r="C336" s="5" t="str">
        <f>"黄秋燕"</f>
        <v>黄秋燕</v>
      </c>
      <c r="D336" s="5" t="s">
        <v>340</v>
      </c>
    </row>
    <row r="337" ht="25" customHeight="1" spans="1:4">
      <c r="A337" s="5">
        <v>335</v>
      </c>
      <c r="B337" s="5" t="s">
        <v>60</v>
      </c>
      <c r="C337" s="5" t="str">
        <f>"黄月琴"</f>
        <v>黄月琴</v>
      </c>
      <c r="D337" s="5" t="s">
        <v>341</v>
      </c>
    </row>
    <row r="338" ht="25" customHeight="1" spans="1:4">
      <c r="A338" s="5">
        <v>336</v>
      </c>
      <c r="B338" s="5" t="s">
        <v>60</v>
      </c>
      <c r="C338" s="5" t="str">
        <f>"陈芳"</f>
        <v>陈芳</v>
      </c>
      <c r="D338" s="5" t="s">
        <v>342</v>
      </c>
    </row>
    <row r="339" ht="25" customHeight="1" spans="1:4">
      <c r="A339" s="5">
        <v>337</v>
      </c>
      <c r="B339" s="5" t="s">
        <v>60</v>
      </c>
      <c r="C339" s="5" t="str">
        <f>"全毅"</f>
        <v>全毅</v>
      </c>
      <c r="D339" s="5" t="s">
        <v>343</v>
      </c>
    </row>
    <row r="340" ht="25" customHeight="1" spans="1:4">
      <c r="A340" s="5">
        <v>338</v>
      </c>
      <c r="B340" s="5" t="s">
        <v>60</v>
      </c>
      <c r="C340" s="5" t="str">
        <f>"蔡心莺"</f>
        <v>蔡心莺</v>
      </c>
      <c r="D340" s="5" t="s">
        <v>344</v>
      </c>
    </row>
    <row r="341" ht="25" customHeight="1" spans="1:4">
      <c r="A341" s="5">
        <v>339</v>
      </c>
      <c r="B341" s="5" t="s">
        <v>345</v>
      </c>
      <c r="C341" s="5" t="str">
        <f>"符曼理"</f>
        <v>符曼理</v>
      </c>
      <c r="D341" s="5" t="s">
        <v>346</v>
      </c>
    </row>
    <row r="342" ht="25" customHeight="1" spans="1:4">
      <c r="A342" s="5">
        <v>340</v>
      </c>
      <c r="B342" s="5" t="s">
        <v>345</v>
      </c>
      <c r="C342" s="5" t="str">
        <f>"邹成叶"</f>
        <v>邹成叶</v>
      </c>
      <c r="D342" s="5" t="s">
        <v>347</v>
      </c>
    </row>
    <row r="343" ht="25" customHeight="1" spans="1:4">
      <c r="A343" s="5">
        <v>341</v>
      </c>
      <c r="B343" s="5" t="s">
        <v>345</v>
      </c>
      <c r="C343" s="5" t="str">
        <f>"黄金林"</f>
        <v>黄金林</v>
      </c>
      <c r="D343" s="5" t="s">
        <v>348</v>
      </c>
    </row>
    <row r="344" ht="25" customHeight="1" spans="1:4">
      <c r="A344" s="5">
        <v>342</v>
      </c>
      <c r="B344" s="5" t="s">
        <v>345</v>
      </c>
      <c r="C344" s="5" t="str">
        <f>"周羽倩"</f>
        <v>周羽倩</v>
      </c>
      <c r="D344" s="5" t="s">
        <v>349</v>
      </c>
    </row>
  </sheetData>
  <sheetProtection algorithmName="SHA-512" hashValue="C3gAj3taZyGB7B6ERyTZu+VOhnInMr0H2YKE0Da4yDtVo1JHegPIV/jvMaB5yIgXwhCEFE7I+JdWQkxcI5eEHQ==" saltValue="uEqG6dGPuyFutzDAW4U/Rw==" spinCount="100000" sheet="1" objects="1"/>
  <autoFilter xmlns:etc="http://www.wps.cn/officeDocument/2017/etCustomData" ref="B2:D344" etc:filterBottomFollowUsedRange="0">
    <extLst/>
  </autoFilter>
  <mergeCells count="1">
    <mergeCell ref="A1:D1"/>
  </mergeCells>
  <printOptions horizontalCentered="1"/>
  <pageMargins left="0.751388888888889" right="0.751388888888889" top="0.472222222222222" bottom="0.236111111111111" header="0.196527777777778" footer="0.0784722222222222"/>
  <pageSetup paperSize="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董ོ董ོ董ོ董ོ董ོ董ོ董ོ董ོ</cp:lastModifiedBy>
  <dcterms:created xsi:type="dcterms:W3CDTF">2025-10-09T07:05:00Z</dcterms:created>
  <dcterms:modified xsi:type="dcterms:W3CDTF">2025-10-15T08:58:52Z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B1FD974C506542F599416EC3224874D3_13</vt:lpwstr>
  </property>
  <property fmtid="{D5CDD505-2E9C-101B-9397-08002B2CF9AE}" pid="3" name="KSOProductBuildVer">
    <vt:lpwstr>2052-12.1.0.22529</vt:lpwstr>
  </property>
</Properties>
</file>